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685"/>
  </bookViews>
  <sheets>
    <sheet name="具体项目表" sheetId="1" r:id="rId1"/>
    <sheet name="汇总" sheetId="4" r:id="rId2"/>
    <sheet name="分行业" sheetId="28" r:id="rId3"/>
    <sheet name="Sheet2" sheetId="30" r:id="rId4"/>
    <sheet name="Sheet1" sheetId="29" r:id="rId5"/>
  </sheets>
  <externalReferences>
    <externalReference r:id="rId6"/>
    <externalReference r:id="rId7"/>
    <externalReference r:id="rId8"/>
    <externalReference r:id="rId9"/>
  </externalReferences>
  <definedNames>
    <definedName name="_xlnm._FilterDatabase" localSheetId="0" hidden="1">具体项目表!$A$6:$W$88</definedName>
    <definedName name="_xlnm._FilterDatabase" localSheetId="1" hidden="1">汇总!$A$1:$AG$24</definedName>
    <definedName name="_xlnm.Print_Area" localSheetId="2">分行业!$A$1:$CY$13</definedName>
    <definedName name="_xlnm.Print_Area" localSheetId="1">汇总!$A$1:$CY$24</definedName>
    <definedName name="_xlnm.Print_Area" localSheetId="0">具体项目表!$A$4:$H$6</definedName>
    <definedName name="_xlnm.Print_Titles" localSheetId="1">汇总!$4:$5</definedName>
    <definedName name="_xlnm.Print_Titles" localSheetId="0">具体项目表!$4:$5</definedName>
    <definedName name="产业发展">'[1]菜单 项目所属行业分类表'!$H$2:$H$12</definedName>
    <definedName name="城镇_含园区_基础设施">'[1]菜单 项目所属行业分类表'!$F$2:$F$12</definedName>
    <definedName name="交通">'[1]菜单 项目所属行业分类表'!$A$2:$A$12</definedName>
    <definedName name="能源">'[1]菜单 项目所属行业分类表'!$B$2:$B$12</definedName>
    <definedName name="农林水利">'[1]菜单 项目所属行业分类表'!$C$2:$C$12</definedName>
    <definedName name="其他">'[1]菜单 项目所属行业分类表'!$J$2:$J$12</definedName>
    <definedName name="社会事业">'[1]菜单 项目所属行业分类表'!$E$2:$E$12</definedName>
    <definedName name="生态环保">'[1]菜单 项目所属行业分类表'!$D$2:$D$12</definedName>
    <definedName name="脱贫攻坚">'[1]菜单 项目所属行业分类表'!$G$2:$G$12</definedName>
    <definedName name="物流">'[1]菜单 项目所属行业分类表'!$I$2:$I$12</definedName>
    <definedName name="行业分类1">[2]行业分类表!$B$1:$G$1</definedName>
    <definedName name="一级分裂">'[1]菜单 项目所属行业分类表'!$A$1:$J$1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<sst xmlns="http://schemas.openxmlformats.org/spreadsheetml/2006/main" count="1814" uniqueCount="270">
  <si>
    <r>
      <rPr>
        <b/>
        <sz val="16"/>
        <rFont val="宋体"/>
        <charset val="134"/>
      </rPr>
      <t>附件</t>
    </r>
    <r>
      <rPr>
        <b/>
        <sz val="16"/>
        <rFont val="Times New Roman"/>
        <charset val="134"/>
      </rPr>
      <t>1</t>
    </r>
  </si>
  <si>
    <r>
      <t>2025</t>
    </r>
    <r>
      <rPr>
        <sz val="48"/>
        <rFont val="方正小标宋简体"/>
        <charset val="134"/>
      </rPr>
      <t>年稀土高新区重大项目建设情况汇总表</t>
    </r>
  </si>
  <si>
    <t>单位：亿元</t>
  </si>
  <si>
    <t>序号</t>
  </si>
  <si>
    <t>项目名称</t>
  </si>
  <si>
    <r>
      <rPr>
        <b/>
        <sz val="14"/>
        <rFont val="宋体"/>
        <charset val="134"/>
      </rPr>
      <t>所属</t>
    </r>
    <r>
      <rPr>
        <b/>
        <sz val="14"/>
        <rFont val="Times New Roman"/>
        <charset val="134"/>
      </rPr>
      <t xml:space="preserve">
</t>
    </r>
    <r>
      <rPr>
        <b/>
        <sz val="14"/>
        <rFont val="宋体"/>
        <charset val="134"/>
      </rPr>
      <t>行业</t>
    </r>
  </si>
  <si>
    <t>建设内容及规模</t>
  </si>
  <si>
    <r>
      <rPr>
        <b/>
        <sz val="14"/>
        <rFont val="宋体"/>
        <charset val="134"/>
      </rPr>
      <t>建设</t>
    </r>
    <r>
      <rPr>
        <b/>
        <sz val="14"/>
        <rFont val="Times New Roman"/>
        <charset val="134"/>
      </rPr>
      <t xml:space="preserve">
</t>
    </r>
    <r>
      <rPr>
        <b/>
        <sz val="14"/>
        <rFont val="宋体"/>
        <charset val="134"/>
      </rPr>
      <t>性质</t>
    </r>
  </si>
  <si>
    <t>总投资</t>
  </si>
  <si>
    <r>
      <rPr>
        <b/>
        <sz val="14"/>
        <rFont val="Times New Roman"/>
        <charset val="134"/>
      </rPr>
      <t>2025</t>
    </r>
    <r>
      <rPr>
        <b/>
        <sz val="14"/>
        <rFont val="宋体"/>
        <charset val="134"/>
      </rPr>
      <t>年计划</t>
    </r>
    <r>
      <rPr>
        <b/>
        <sz val="14"/>
        <rFont val="Times New Roman"/>
        <charset val="134"/>
      </rPr>
      <t xml:space="preserve">
</t>
    </r>
    <r>
      <rPr>
        <b/>
        <sz val="14"/>
        <rFont val="宋体"/>
        <charset val="134"/>
      </rPr>
      <t>完成投资</t>
    </r>
  </si>
  <si>
    <r>
      <rPr>
        <b/>
        <sz val="14"/>
        <rFont val="宋体"/>
        <charset val="134"/>
      </rPr>
      <t>截止目前</t>
    </r>
    <r>
      <rPr>
        <b/>
        <sz val="14"/>
        <rFont val="Times New Roman"/>
        <charset val="134"/>
      </rPr>
      <t xml:space="preserve">
</t>
    </r>
    <r>
      <rPr>
        <b/>
        <sz val="14"/>
        <rFont val="宋体"/>
        <charset val="134"/>
      </rPr>
      <t>完成投资（实际发生投资）</t>
    </r>
  </si>
  <si>
    <t>前期手续阶段</t>
  </si>
  <si>
    <t>项目</t>
  </si>
  <si>
    <t>房地产</t>
  </si>
  <si>
    <t>立项手续</t>
  </si>
  <si>
    <t>建设工程文物保护和考古许可</t>
  </si>
  <si>
    <t>用地预审和规划选址意见书</t>
  </si>
  <si>
    <t>建设用地规划许可审批</t>
  </si>
  <si>
    <t>建设工程规划许可审批</t>
  </si>
  <si>
    <t>新增建设用地审批</t>
  </si>
  <si>
    <t>节能手续</t>
  </si>
  <si>
    <t>林地征占手续</t>
  </si>
  <si>
    <t>草地征占手续</t>
  </si>
  <si>
    <t>环境影响评价手续</t>
  </si>
  <si>
    <t>取水许可手续</t>
  </si>
  <si>
    <t>开工许可手续（包括施工许可证、或行业主管部门批复的开工报告）</t>
  </si>
  <si>
    <t>是否办理</t>
  </si>
  <si>
    <r>
      <rPr>
        <sz val="14"/>
        <rFont val="宋体"/>
        <charset val="134"/>
      </rPr>
      <t>双良晶硅新材料（包头）有限公司</t>
    </r>
    <r>
      <rPr>
        <sz val="14"/>
        <rFont val="Times New Roman"/>
        <charset val="134"/>
      </rPr>
      <t>50GW</t>
    </r>
    <r>
      <rPr>
        <sz val="14"/>
        <rFont val="宋体"/>
        <charset val="134"/>
      </rPr>
      <t>大尺寸单晶硅拉晶项目</t>
    </r>
  </si>
  <si>
    <t>产业发展</t>
  </si>
  <si>
    <r>
      <rPr>
        <sz val="14"/>
        <rFont val="宋体"/>
        <charset val="134"/>
      </rPr>
      <t>本项目购置土地约为</t>
    </r>
    <r>
      <rPr>
        <sz val="14"/>
        <rFont val="Times New Roman"/>
        <charset val="134"/>
      </rPr>
      <t>823</t>
    </r>
    <r>
      <rPr>
        <sz val="14"/>
        <rFont val="宋体"/>
        <charset val="134"/>
      </rPr>
      <t>亩，总规划建筑面积约为</t>
    </r>
    <r>
      <rPr>
        <sz val="14"/>
        <rFont val="Times New Roman"/>
        <charset val="134"/>
      </rPr>
      <t>613841</t>
    </r>
    <r>
      <rPr>
        <sz val="14"/>
        <rFont val="宋体"/>
        <charset val="134"/>
      </rPr>
      <t>㎡，本次主要新建包括单晶车间、餐厅、</t>
    </r>
    <r>
      <rPr>
        <sz val="14"/>
        <rFont val="Times New Roman"/>
        <charset val="134"/>
      </rPr>
      <t>220KV</t>
    </r>
    <r>
      <rPr>
        <sz val="14"/>
        <rFont val="宋体"/>
        <charset val="134"/>
      </rPr>
      <t>变电站、氩气回收站、其他车间等单体。动力配套设施有纯水站、空压站、动力站房等生产所需基础设施。</t>
    </r>
  </si>
  <si>
    <t>续建</t>
  </si>
  <si>
    <t>是</t>
  </si>
  <si>
    <t>无需办理</t>
  </si>
  <si>
    <t>卧龙控股集团有限公司稀土永磁电机项目</t>
  </si>
  <si>
    <r>
      <rPr>
        <sz val="14"/>
        <rFont val="宋体"/>
        <charset val="134"/>
      </rPr>
      <t>项目位于稀土高新区稀土永磁电机产业园，拟购地</t>
    </r>
    <r>
      <rPr>
        <sz val="14"/>
        <rFont val="Times New Roman"/>
        <charset val="134"/>
      </rPr>
      <t>200</t>
    </r>
    <r>
      <rPr>
        <sz val="14"/>
        <rFont val="宋体"/>
        <charset val="134"/>
      </rPr>
      <t>亩。新建低速大功率矿山用稀土永磁电机、超高速耐高温家电用永磁电机生产线及配套设施。</t>
    </r>
  </si>
  <si>
    <r>
      <rPr>
        <sz val="14"/>
        <rFont val="宋体"/>
        <charset val="134"/>
      </rPr>
      <t>包头韵升科技发展有限公司年产</t>
    </r>
    <r>
      <rPr>
        <sz val="14"/>
        <rFont val="Times New Roman"/>
        <charset val="134"/>
      </rPr>
      <t>15000</t>
    </r>
    <r>
      <rPr>
        <sz val="14"/>
        <rFont val="宋体"/>
        <charset val="134"/>
      </rPr>
      <t>吨高性能稀土永磁材料智能制造项目</t>
    </r>
  </si>
  <si>
    <r>
      <rPr>
        <sz val="14"/>
        <rFont val="宋体"/>
        <charset val="134"/>
      </rPr>
      <t>项目位于稀土高新区建成区，占地</t>
    </r>
    <r>
      <rPr>
        <sz val="14"/>
        <rFont val="Times New Roman"/>
        <charset val="134"/>
      </rPr>
      <t>130</t>
    </r>
    <r>
      <rPr>
        <sz val="14"/>
        <rFont val="宋体"/>
        <charset val="134"/>
      </rPr>
      <t>亩，建设</t>
    </r>
    <r>
      <rPr>
        <sz val="14"/>
        <rFont val="Times New Roman"/>
        <charset val="134"/>
      </rPr>
      <t>15000</t>
    </r>
    <r>
      <rPr>
        <sz val="14"/>
        <rFont val="宋体"/>
        <charset val="134"/>
      </rPr>
      <t>吨烧结钕铁硼磁材生产线及相应公辅设施。</t>
    </r>
  </si>
  <si>
    <t>金龙稀土新材料（包头）有限公司高性能稀土永磁材料项目</t>
  </si>
  <si>
    <t>项目位于稀土高新区滨河新区，项目新建高性能稀土永磁材料智能化生产线及配套设施。</t>
  </si>
  <si>
    <t>金力永磁（包头）科技有限公司高性能稀土永磁材料基地项目（二期）</t>
  </si>
  <si>
    <r>
      <rPr>
        <sz val="14"/>
        <rFont val="宋体"/>
        <charset val="134"/>
      </rPr>
      <t>新建年产</t>
    </r>
    <r>
      <rPr>
        <sz val="14"/>
        <rFont val="Times New Roman"/>
        <charset val="134"/>
      </rPr>
      <t>10000</t>
    </r>
    <r>
      <rPr>
        <sz val="14"/>
        <rFont val="宋体"/>
        <charset val="134"/>
      </rPr>
      <t>吨高性能烧结钕铁硼及深加工产品生产线及配套设施。</t>
    </r>
  </si>
  <si>
    <t>国能铁路装备有限责任公司新建包头维修中心工程项目</t>
  </si>
  <si>
    <r>
      <rPr>
        <sz val="14"/>
        <rFont val="宋体"/>
        <charset val="134"/>
      </rPr>
      <t>项目位于稀土高新区滨河新区，占地约</t>
    </r>
    <r>
      <rPr>
        <sz val="14"/>
        <rFont val="Times New Roman"/>
        <charset val="134"/>
      </rPr>
      <t>445</t>
    </r>
    <r>
      <rPr>
        <sz val="14"/>
        <rFont val="宋体"/>
        <charset val="134"/>
      </rPr>
      <t>亩，新建客运大机装配、检修、编组线兼试验线及设施设备。</t>
    </r>
  </si>
  <si>
    <r>
      <rPr>
        <sz val="14"/>
        <rFont val="宋体"/>
        <charset val="134"/>
      </rPr>
      <t>包头市华宏新材料科技有限公司包头华宏年产</t>
    </r>
    <r>
      <rPr>
        <sz val="14"/>
        <rFont val="Times New Roman"/>
        <charset val="134"/>
      </rPr>
      <t>1</t>
    </r>
    <r>
      <rPr>
        <sz val="14"/>
        <rFont val="宋体"/>
        <charset val="134"/>
      </rPr>
      <t>万吨高性能稀土永磁材料生产项目</t>
    </r>
  </si>
  <si>
    <r>
      <rPr>
        <sz val="14"/>
        <rFont val="宋体"/>
        <charset val="134"/>
      </rPr>
      <t>年产</t>
    </r>
    <r>
      <rPr>
        <sz val="14"/>
        <rFont val="Times New Roman"/>
        <charset val="134"/>
      </rPr>
      <t>1</t>
    </r>
    <r>
      <rPr>
        <sz val="14"/>
        <rFont val="宋体"/>
        <charset val="134"/>
      </rPr>
      <t>万吨高性能稀土永磁材料项目，建设内容包括：熔炼车间、氢破车间、制粉车间、压型烧结车间等，以及办公楼、化验室等其他公辅设施。</t>
    </r>
  </si>
  <si>
    <r>
      <rPr>
        <sz val="14"/>
        <rFont val="宋体"/>
        <charset val="134"/>
      </rPr>
      <t>包头韵升强磁材料有限公司年产</t>
    </r>
    <r>
      <rPr>
        <sz val="14"/>
        <rFont val="Times New Roman"/>
        <charset val="134"/>
      </rPr>
      <t>6000</t>
    </r>
    <r>
      <rPr>
        <sz val="14"/>
        <rFont val="宋体"/>
        <charset val="134"/>
      </rPr>
      <t>吨高端装备及轨道交通用稀土永磁材料扩产项目</t>
    </r>
  </si>
  <si>
    <t>本项目利用现有厂房扩建烧结钕铁硼磁材生产线及优化相应公辅设施，主要设备包括：自动化铸片炉、氢碎炉、气流磨、全自动成型压机、自动化烧结炉及检测设备等</t>
  </si>
  <si>
    <r>
      <rPr>
        <sz val="14"/>
        <rFont val="宋体"/>
        <charset val="134"/>
      </rPr>
      <t>包头天和磁材科技股份有限公司年产</t>
    </r>
    <r>
      <rPr>
        <sz val="14"/>
        <rFont val="Times New Roman"/>
        <charset val="134"/>
      </rPr>
      <t>3000</t>
    </r>
    <r>
      <rPr>
        <sz val="14"/>
        <rFont val="宋体"/>
        <charset val="134"/>
      </rPr>
      <t>吨新能源汽车用高性能钕铁硼产业化项目</t>
    </r>
  </si>
  <si>
    <r>
      <rPr>
        <sz val="14"/>
        <rFont val="宋体"/>
        <charset val="134"/>
      </rPr>
      <t>项目位于稀土高新区稀土应用产业园，占地</t>
    </r>
    <r>
      <rPr>
        <sz val="14"/>
        <rFont val="Times New Roman"/>
        <charset val="134"/>
      </rPr>
      <t>20</t>
    </r>
    <r>
      <rPr>
        <sz val="14"/>
        <rFont val="宋体"/>
        <charset val="134"/>
      </rPr>
      <t>亩，新建年产</t>
    </r>
    <r>
      <rPr>
        <sz val="14"/>
        <rFont val="Times New Roman"/>
        <charset val="134"/>
      </rPr>
      <t>3000</t>
    </r>
    <r>
      <rPr>
        <sz val="14"/>
        <rFont val="宋体"/>
        <charset val="134"/>
      </rPr>
      <t>吨新能源汽车用高性能永磁材料生产线及配套设施。</t>
    </r>
  </si>
  <si>
    <t>包头市金达立热力有限公司金达立热源厂燃气管网建设项目及集中供热地下管网建设改造项目</t>
  </si>
  <si>
    <r>
      <rPr>
        <sz val="14"/>
        <rFont val="宋体"/>
        <charset val="134"/>
      </rPr>
      <t>本项目包括热源厂燃气管网建设、南村管网工程、幸南一号街坊管网工程、方兴府管网工程、中粮首府壹号院管网工程、吾悦广场热力外网工程、包钢一中热力管网工程、上沃土壕村管网工程、稀土工业园区</t>
    </r>
    <r>
      <rPr>
        <sz val="14"/>
        <rFont val="Times New Roman"/>
        <charset val="134"/>
      </rPr>
      <t>3</t>
    </r>
    <r>
      <rPr>
        <sz val="14"/>
        <rFont val="宋体"/>
        <charset val="134"/>
      </rPr>
      <t>个热力站及管网工程、风麟一号管网工程。</t>
    </r>
  </si>
  <si>
    <t>包头市水务（集团）有限公司包头高新区污水资源化利用项目</t>
  </si>
  <si>
    <r>
      <rPr>
        <sz val="14"/>
        <rFont val="宋体"/>
        <charset val="134"/>
      </rPr>
      <t>本项目新建工业污水处理厂</t>
    </r>
    <r>
      <rPr>
        <sz val="14"/>
        <rFont val="Times New Roman"/>
        <charset val="134"/>
      </rPr>
      <t>1</t>
    </r>
    <r>
      <rPr>
        <sz val="14"/>
        <rFont val="宋体"/>
        <charset val="134"/>
      </rPr>
      <t>座</t>
    </r>
    <r>
      <rPr>
        <sz val="14"/>
        <rFont val="Times New Roman"/>
        <charset val="134"/>
      </rPr>
      <t>(</t>
    </r>
    <r>
      <rPr>
        <sz val="14"/>
        <rFont val="宋体"/>
        <charset val="134"/>
      </rPr>
      <t>建设规模为</t>
    </r>
    <r>
      <rPr>
        <sz val="14"/>
        <rFont val="Times New Roman"/>
        <charset val="134"/>
      </rPr>
      <t>15000m³/d</t>
    </r>
    <r>
      <rPr>
        <sz val="14"/>
        <rFont val="宋体"/>
        <charset val="134"/>
      </rPr>
      <t>，土建一次建成，设备分期安装，每期</t>
    </r>
    <r>
      <rPr>
        <sz val="14"/>
        <rFont val="Times New Roman"/>
        <charset val="134"/>
      </rPr>
      <t>7500m³/d)</t>
    </r>
    <r>
      <rPr>
        <sz val="14"/>
        <rFont val="宋体"/>
        <charset val="134"/>
      </rPr>
      <t>；配套建设工艺设备、土建、电气、自控、通风空调、消防等系统、厂区管线、道路、绿化、照明、围墙、大门等及来水、回用水管</t>
    </r>
  </si>
  <si>
    <r>
      <rPr>
        <sz val="14"/>
        <rFont val="宋体"/>
        <charset val="134"/>
      </rPr>
      <t>包头麦戈龙科技有限公司新建年产</t>
    </r>
    <r>
      <rPr>
        <sz val="14"/>
        <rFont val="Times New Roman"/>
        <charset val="134"/>
      </rPr>
      <t>3000</t>
    </r>
    <r>
      <rPr>
        <sz val="14"/>
        <rFont val="宋体"/>
        <charset val="134"/>
      </rPr>
      <t>吨高性能烧结钕铁硼多级辐射电机磁环生产项目</t>
    </r>
  </si>
  <si>
    <r>
      <rPr>
        <sz val="14"/>
        <rFont val="宋体"/>
        <charset val="134"/>
      </rPr>
      <t>建设年产</t>
    </r>
    <r>
      <rPr>
        <sz val="14"/>
        <rFont val="Times New Roman"/>
        <charset val="134"/>
      </rPr>
      <t>3000</t>
    </r>
    <r>
      <rPr>
        <sz val="14"/>
        <rFont val="宋体"/>
        <charset val="134"/>
      </rPr>
      <t>吨高性能烧结钕铁硼多级辐射电机磁环。</t>
    </r>
  </si>
  <si>
    <r>
      <rPr>
        <sz val="14"/>
        <rFont val="宋体"/>
        <charset val="134"/>
      </rPr>
      <t>包头市三隆新材料有限责任公司新建年产</t>
    </r>
    <r>
      <rPr>
        <sz val="14"/>
        <rFont val="Times New Roman"/>
        <charset val="134"/>
      </rPr>
      <t>6000</t>
    </r>
    <r>
      <rPr>
        <sz val="14"/>
        <rFont val="宋体"/>
        <charset val="134"/>
      </rPr>
      <t>吨稀土金属、高纯稀土金属及合金和</t>
    </r>
    <r>
      <rPr>
        <sz val="14"/>
        <rFont val="Times New Roman"/>
        <charset val="134"/>
      </rPr>
      <t>6000</t>
    </r>
    <r>
      <rPr>
        <sz val="14"/>
        <rFont val="宋体"/>
        <charset val="134"/>
      </rPr>
      <t>吨高性能永磁合金片项目</t>
    </r>
  </si>
  <si>
    <r>
      <rPr>
        <sz val="14"/>
        <rFont val="宋体"/>
        <charset val="134"/>
      </rPr>
      <t>项目位于稀土高新区稀土应用产业园区，占地</t>
    </r>
    <r>
      <rPr>
        <sz val="14"/>
        <rFont val="Times New Roman"/>
        <charset val="134"/>
      </rPr>
      <t>40</t>
    </r>
    <r>
      <rPr>
        <sz val="14"/>
        <rFont val="宋体"/>
        <charset val="134"/>
      </rPr>
      <t>亩，新建稀土金属及合金生产线和高性能永磁合金片生产线及其配套设施。</t>
    </r>
  </si>
  <si>
    <t>包头北方中加特电气有限公司北方中加特稀土永磁高效电机项目</t>
  </si>
  <si>
    <r>
      <rPr>
        <sz val="14"/>
        <rFont val="宋体"/>
        <charset val="134"/>
      </rPr>
      <t>项目位于稀土高新区稀土应用产业园，租赁厂房</t>
    </r>
    <r>
      <rPr>
        <sz val="14"/>
        <rFont val="Times New Roman"/>
        <charset val="134"/>
      </rPr>
      <t>14106.5</t>
    </r>
    <r>
      <rPr>
        <sz val="14"/>
        <rFont val="宋体"/>
        <charset val="134"/>
      </rPr>
      <t>平方米，续建电机装配、机械加工等工艺的年产</t>
    </r>
    <r>
      <rPr>
        <sz val="14"/>
        <rFont val="Times New Roman"/>
        <charset val="134"/>
      </rPr>
      <t>5500</t>
    </r>
    <r>
      <rPr>
        <sz val="14"/>
        <rFont val="宋体"/>
        <charset val="134"/>
      </rPr>
      <t>台永磁变频一体机智能化生产线及配套设施。</t>
    </r>
  </si>
  <si>
    <t>内蒙古北方嘉轩科技有限公司稀土永磁高效电机建设项目</t>
  </si>
  <si>
    <r>
      <rPr>
        <sz val="14"/>
        <rFont val="宋体"/>
        <charset val="134"/>
      </rPr>
      <t>本项目建设年产</t>
    </r>
    <r>
      <rPr>
        <sz val="14"/>
        <rFont val="Times New Roman"/>
        <charset val="134"/>
      </rPr>
      <t>1270</t>
    </r>
    <r>
      <rPr>
        <sz val="14"/>
        <rFont val="宋体"/>
        <charset val="134"/>
      </rPr>
      <t>台（套）永磁智能高效电机配套装置生产能力，以及开放式研发中心，开放式实验室，永磁电机装配生产线，云服务平台展示，数字化绿色工厂。购置主要设备：浸漆设备、高频焊机、电机组装设备、电机测试设备，工频耐压机，自动绕线机，智能压装机等</t>
    </r>
  </si>
  <si>
    <t>包头市贵鑫科技发展有限责任公司高性能钕铁硼速凝薄带及磁材深加工项目</t>
  </si>
  <si>
    <r>
      <rPr>
        <sz val="14"/>
        <rFont val="宋体"/>
        <charset val="134"/>
      </rPr>
      <t>项目位于稀土高新区稀土应用产业园区，占地</t>
    </r>
    <r>
      <rPr>
        <sz val="14"/>
        <rFont val="Times New Roman"/>
        <charset val="134"/>
      </rPr>
      <t>28</t>
    </r>
    <r>
      <rPr>
        <sz val="14"/>
        <rFont val="宋体"/>
        <charset val="134"/>
      </rPr>
      <t>亩，建筑面积</t>
    </r>
    <r>
      <rPr>
        <sz val="14"/>
        <rFont val="Times New Roman"/>
        <charset val="134"/>
      </rPr>
      <t>15600</t>
    </r>
    <r>
      <rPr>
        <sz val="14"/>
        <rFont val="宋体"/>
        <charset val="134"/>
      </rPr>
      <t>平方米，新建高性能钕铁硼速凝薄带及磁材深加工生产线及配套设施。</t>
    </r>
  </si>
  <si>
    <t>包头天和磁材有限公司新能源汽车用高性能稀土永磁材料深加工项目</t>
  </si>
  <si>
    <r>
      <rPr>
        <sz val="14"/>
        <rFont val="Times New Roman"/>
        <charset val="134"/>
      </rPr>
      <t>1.</t>
    </r>
    <r>
      <rPr>
        <sz val="14"/>
        <rFont val="宋体"/>
        <charset val="134"/>
      </rPr>
      <t>规模</t>
    </r>
    <r>
      <rPr>
        <sz val="14"/>
        <rFont val="Times New Roman"/>
        <charset val="134"/>
      </rPr>
      <t>:</t>
    </r>
    <r>
      <rPr>
        <sz val="14"/>
        <rFont val="宋体"/>
        <charset val="134"/>
      </rPr>
      <t>年产</t>
    </r>
    <r>
      <rPr>
        <sz val="14"/>
        <rFont val="Times New Roman"/>
        <charset val="134"/>
      </rPr>
      <t>8000</t>
    </r>
    <r>
      <rPr>
        <sz val="14"/>
        <rFont val="宋体"/>
        <charset val="134"/>
      </rPr>
      <t>吨扩散深加工生产能力</t>
    </r>
    <r>
      <rPr>
        <sz val="14"/>
        <rFont val="Times New Roman"/>
        <charset val="134"/>
      </rPr>
      <t>2.</t>
    </r>
    <r>
      <rPr>
        <sz val="14"/>
        <rFont val="宋体"/>
        <charset val="134"/>
      </rPr>
      <t>内容</t>
    </r>
    <r>
      <rPr>
        <sz val="14"/>
        <rFont val="Times New Roman"/>
        <charset val="134"/>
      </rPr>
      <t>:(1)</t>
    </r>
    <r>
      <rPr>
        <sz val="14"/>
        <rFont val="宋体"/>
        <charset val="134"/>
      </rPr>
      <t>预留空地上新建</t>
    </r>
    <r>
      <rPr>
        <sz val="14"/>
        <rFont val="Times New Roman"/>
        <charset val="134"/>
      </rPr>
      <t>1</t>
    </r>
    <r>
      <rPr>
        <sz val="14"/>
        <rFont val="宋体"/>
        <charset val="134"/>
      </rPr>
      <t>栋工业厂房</t>
    </r>
    <r>
      <rPr>
        <sz val="14"/>
        <rFont val="Times New Roman"/>
        <charset val="134"/>
      </rPr>
      <t>:(2)</t>
    </r>
    <r>
      <rPr>
        <sz val="14"/>
        <rFont val="宋体"/>
        <charset val="134"/>
      </rPr>
      <t>新增扩散生产线及配套公辅设施</t>
    </r>
  </si>
  <si>
    <r>
      <rPr>
        <sz val="14"/>
        <rFont val="宋体"/>
        <charset val="134"/>
      </rPr>
      <t>包头鑫霖新材料有限公司年产</t>
    </r>
    <r>
      <rPr>
        <sz val="14"/>
        <rFont val="Times New Roman"/>
        <charset val="134"/>
      </rPr>
      <t>2000</t>
    </r>
    <r>
      <rPr>
        <sz val="14"/>
        <rFont val="宋体"/>
        <charset val="134"/>
      </rPr>
      <t>吨高精度永磁体产品项目</t>
    </r>
  </si>
  <si>
    <r>
      <rPr>
        <sz val="14"/>
        <rFont val="宋体"/>
        <charset val="134"/>
      </rPr>
      <t>建设钕铁硼磁铁生产线，建设年产</t>
    </r>
    <r>
      <rPr>
        <sz val="14"/>
        <rFont val="Times New Roman"/>
        <charset val="134"/>
      </rPr>
      <t>3800</t>
    </r>
    <r>
      <rPr>
        <sz val="14"/>
        <rFont val="宋体"/>
        <charset val="134"/>
      </rPr>
      <t>吨抛光粉及抛光液（其中氧化铈抛光粉</t>
    </r>
    <r>
      <rPr>
        <sz val="14"/>
        <rFont val="Times New Roman"/>
        <charset val="134"/>
      </rPr>
      <t>3000</t>
    </r>
    <r>
      <rPr>
        <sz val="14"/>
        <rFont val="宋体"/>
        <charset val="134"/>
      </rPr>
      <t>吨、氧化铈抛光液</t>
    </r>
    <r>
      <rPr>
        <sz val="14"/>
        <rFont val="Times New Roman"/>
        <charset val="134"/>
      </rPr>
      <t>300</t>
    </r>
    <r>
      <rPr>
        <sz val="14"/>
        <rFont val="宋体"/>
        <charset val="134"/>
      </rPr>
      <t>吨，氟化镧铈抛光粉</t>
    </r>
    <r>
      <rPr>
        <sz val="14"/>
        <rFont val="Times New Roman"/>
        <charset val="134"/>
      </rPr>
      <t>500</t>
    </r>
    <r>
      <rPr>
        <sz val="14"/>
        <rFont val="宋体"/>
        <charset val="134"/>
      </rPr>
      <t>吨、氢氧化铈粉</t>
    </r>
    <r>
      <rPr>
        <sz val="14"/>
        <rFont val="Times New Roman"/>
        <charset val="134"/>
      </rPr>
      <t>120</t>
    </r>
    <r>
      <rPr>
        <sz val="14"/>
        <rFont val="宋体"/>
        <charset val="134"/>
      </rPr>
      <t>吨，氧化铈抛光粉综合利年产</t>
    </r>
    <r>
      <rPr>
        <sz val="14"/>
        <rFont val="Times New Roman"/>
        <charset val="134"/>
      </rPr>
      <t>960</t>
    </r>
    <r>
      <rPr>
        <sz val="14"/>
        <rFont val="宋体"/>
        <charset val="134"/>
      </rPr>
      <t>吨）、</t>
    </r>
    <r>
      <rPr>
        <sz val="14"/>
        <rFont val="Times New Roman"/>
        <charset val="134"/>
      </rPr>
      <t>600</t>
    </r>
    <r>
      <rPr>
        <sz val="14"/>
        <rFont val="宋体"/>
        <charset val="134"/>
      </rPr>
      <t>吨中重稀土合金生产线</t>
    </r>
  </si>
  <si>
    <t>内蒙古联翔新能源有限公司光伏支架项目</t>
  </si>
  <si>
    <r>
      <rPr>
        <sz val="14"/>
        <rFont val="宋体"/>
        <charset val="134"/>
      </rPr>
      <t>预目建设年产</t>
    </r>
    <r>
      <rPr>
        <sz val="14"/>
        <rFont val="Times New Roman"/>
        <charset val="134"/>
      </rPr>
      <t>10</t>
    </r>
    <r>
      <rPr>
        <sz val="14"/>
        <rFont val="宋体"/>
        <charset val="134"/>
      </rPr>
      <t>万吨光伏支架产品生产线。</t>
    </r>
  </si>
  <si>
    <r>
      <rPr>
        <sz val="14"/>
        <rFont val="宋体"/>
        <charset val="134"/>
      </rPr>
      <t>包头市颐嘉置业有限责任公司</t>
    </r>
    <r>
      <rPr>
        <sz val="14"/>
        <rFont val="Times New Roman"/>
        <charset val="134"/>
      </rPr>
      <t>9#</t>
    </r>
    <r>
      <rPr>
        <sz val="14"/>
        <rFont val="宋体"/>
        <charset val="134"/>
      </rPr>
      <t>地块生态住宅项目</t>
    </r>
  </si>
  <si>
    <r>
      <rPr>
        <sz val="14"/>
        <rFont val="宋体"/>
        <charset val="134"/>
      </rPr>
      <t>项目用地面积</t>
    </r>
    <r>
      <rPr>
        <sz val="14"/>
        <rFont val="Times New Roman"/>
        <charset val="134"/>
      </rPr>
      <t>282</t>
    </r>
    <r>
      <rPr>
        <sz val="14"/>
        <rFont val="宋体"/>
        <charset val="134"/>
      </rPr>
      <t>亩</t>
    </r>
    <r>
      <rPr>
        <sz val="14"/>
        <rFont val="Times New Roman"/>
        <charset val="134"/>
      </rPr>
      <t>,</t>
    </r>
    <r>
      <rPr>
        <sz val="14"/>
        <rFont val="宋体"/>
        <charset val="134"/>
      </rPr>
      <t>建筑面积</t>
    </r>
    <r>
      <rPr>
        <sz val="14"/>
        <rFont val="Times New Roman"/>
        <charset val="134"/>
      </rPr>
      <t>47.1</t>
    </r>
    <r>
      <rPr>
        <sz val="14"/>
        <rFont val="宋体"/>
        <charset val="134"/>
      </rPr>
      <t>万平米，主要建设多层住宅、小高层住宅、高层住宅、沿街商业、物业服务用房、社区服务用房及其他配套服务用房等</t>
    </r>
  </si>
  <si>
    <r>
      <rPr>
        <sz val="14"/>
        <rFont val="宋体"/>
        <charset val="134"/>
      </rPr>
      <t>伊泰置业</t>
    </r>
    <r>
      <rPr>
        <sz val="14"/>
        <rFont val="Times New Roman"/>
        <charset val="134"/>
      </rPr>
      <t>(</t>
    </r>
    <r>
      <rPr>
        <sz val="14"/>
        <rFont val="宋体"/>
        <charset val="134"/>
      </rPr>
      <t>包头</t>
    </r>
    <r>
      <rPr>
        <sz val="14"/>
        <rFont val="Times New Roman"/>
        <charset val="134"/>
      </rPr>
      <t>)</t>
    </r>
    <r>
      <rPr>
        <sz val="14"/>
        <rFont val="宋体"/>
        <charset val="134"/>
      </rPr>
      <t>有限责任公司伊泰滨河新区腾飞路住宅项目</t>
    </r>
  </si>
  <si>
    <r>
      <rPr>
        <sz val="14"/>
        <rFont val="宋体"/>
        <charset val="134"/>
      </rPr>
      <t>项目总建设规模约</t>
    </r>
    <r>
      <rPr>
        <sz val="14"/>
        <rFont val="Times New Roman"/>
        <charset val="134"/>
      </rPr>
      <t>38.5</t>
    </r>
    <r>
      <rPr>
        <sz val="14"/>
        <rFont val="宋体"/>
        <charset val="134"/>
      </rPr>
      <t>万平米，其中住宅约</t>
    </r>
    <r>
      <rPr>
        <sz val="14"/>
        <rFont val="Times New Roman"/>
        <charset val="134"/>
      </rPr>
      <t>35.2</t>
    </r>
    <r>
      <rPr>
        <sz val="14"/>
        <rFont val="宋体"/>
        <charset val="134"/>
      </rPr>
      <t>万平米，商业约</t>
    </r>
    <r>
      <rPr>
        <sz val="14"/>
        <rFont val="Times New Roman"/>
        <charset val="134"/>
      </rPr>
      <t>2.5</t>
    </r>
    <r>
      <rPr>
        <sz val="14"/>
        <rFont val="宋体"/>
        <charset val="134"/>
      </rPr>
      <t>万平米，配套设施及幼儿园约</t>
    </r>
    <r>
      <rPr>
        <sz val="14"/>
        <rFont val="Times New Roman"/>
        <charset val="134"/>
      </rPr>
      <t>0.8</t>
    </r>
    <r>
      <rPr>
        <sz val="14"/>
        <rFont val="宋体"/>
        <charset val="134"/>
      </rPr>
      <t>万平米，容积率</t>
    </r>
    <r>
      <rPr>
        <sz val="14"/>
        <rFont val="Times New Roman"/>
        <charset val="134"/>
      </rPr>
      <t>2.3</t>
    </r>
    <r>
      <rPr>
        <sz val="14"/>
        <rFont val="宋体"/>
        <charset val="134"/>
      </rPr>
      <t>，拟建住宅</t>
    </r>
    <r>
      <rPr>
        <sz val="14"/>
        <rFont val="Times New Roman"/>
        <charset val="134"/>
      </rPr>
      <t>2700</t>
    </r>
    <r>
      <rPr>
        <sz val="14"/>
        <rFont val="宋体"/>
        <charset val="134"/>
      </rPr>
      <t>余户，可供约</t>
    </r>
    <r>
      <rPr>
        <sz val="14"/>
        <rFont val="Times New Roman"/>
        <charset val="134"/>
      </rPr>
      <t>8800</t>
    </r>
    <r>
      <rPr>
        <sz val="14"/>
        <rFont val="宋体"/>
        <charset val="134"/>
      </rPr>
      <t>人居住，总投资额约</t>
    </r>
    <r>
      <rPr>
        <sz val="14"/>
        <rFont val="Times New Roman"/>
        <charset val="134"/>
      </rPr>
      <t>20</t>
    </r>
    <r>
      <rPr>
        <sz val="14"/>
        <rFont val="宋体"/>
        <charset val="134"/>
      </rPr>
      <t>亿元。</t>
    </r>
  </si>
  <si>
    <t>包头市恒景房地产开发有限公司包头恒大珺庭</t>
  </si>
  <si>
    <r>
      <rPr>
        <sz val="14"/>
        <rFont val="宋体"/>
        <charset val="134"/>
      </rPr>
      <t>该项目用地面积</t>
    </r>
    <r>
      <rPr>
        <sz val="14"/>
        <rFont val="Times New Roman"/>
        <charset val="134"/>
      </rPr>
      <t>101610.3</t>
    </r>
    <r>
      <rPr>
        <sz val="14"/>
        <rFont val="宋体"/>
        <charset val="134"/>
      </rPr>
      <t>平方米，建筑面积</t>
    </r>
    <r>
      <rPr>
        <sz val="14"/>
        <rFont val="Times New Roman"/>
        <charset val="134"/>
      </rPr>
      <t>233703.69</t>
    </r>
    <r>
      <rPr>
        <sz val="14"/>
        <rFont val="宋体"/>
        <charset val="134"/>
      </rPr>
      <t>平方米，</t>
    </r>
    <r>
      <rPr>
        <sz val="14"/>
        <rFont val="Times New Roman"/>
        <charset val="134"/>
      </rPr>
      <t>17</t>
    </r>
    <r>
      <rPr>
        <sz val="14"/>
        <rFont val="宋体"/>
        <charset val="134"/>
      </rPr>
      <t>栋高层住宅，主要建设内容包括高层住宅楼、公寓、幼儿园、商业、地下车库、配套公共建筑以及小区道路绿化、硬化、亮化等配套基础设施项目。</t>
    </r>
  </si>
  <si>
    <t>包头市正翔北滨房地产开发有限责任公司正翔国际滨河东苑滨河西苑</t>
  </si>
  <si>
    <r>
      <rPr>
        <sz val="14"/>
        <rFont val="宋体"/>
        <charset val="134"/>
      </rPr>
      <t>该项目总占地面积</t>
    </r>
    <r>
      <rPr>
        <sz val="14"/>
        <rFont val="Times New Roman"/>
        <charset val="134"/>
      </rPr>
      <t>116084.79</t>
    </r>
    <r>
      <rPr>
        <sz val="14"/>
        <rFont val="宋体"/>
        <charset val="134"/>
      </rPr>
      <t>平方米，总建筑面积</t>
    </r>
    <r>
      <rPr>
        <sz val="14"/>
        <rFont val="Times New Roman"/>
        <charset val="134"/>
      </rPr>
      <t>35.91</t>
    </r>
    <r>
      <rPr>
        <sz val="14"/>
        <rFont val="宋体"/>
        <charset val="134"/>
      </rPr>
      <t>万平方米，其中地上建筑面积</t>
    </r>
    <r>
      <rPr>
        <sz val="14"/>
        <rFont val="Times New Roman"/>
        <charset val="134"/>
      </rPr>
      <t>29.78</t>
    </r>
    <r>
      <rPr>
        <sz val="14"/>
        <rFont val="宋体"/>
        <charset val="134"/>
      </rPr>
      <t>万平方米，包括住宅</t>
    </r>
    <r>
      <rPr>
        <sz val="14"/>
        <rFont val="Times New Roman"/>
        <charset val="134"/>
      </rPr>
      <t>26.05</t>
    </r>
    <r>
      <rPr>
        <sz val="14"/>
        <rFont val="宋体"/>
        <charset val="134"/>
      </rPr>
      <t>万平方米，配套商业</t>
    </r>
    <r>
      <rPr>
        <sz val="14"/>
        <rFont val="Times New Roman"/>
        <charset val="134"/>
      </rPr>
      <t>2.15</t>
    </r>
    <r>
      <rPr>
        <sz val="14"/>
        <rFont val="宋体"/>
        <charset val="134"/>
      </rPr>
      <t>万平方米，公寓</t>
    </r>
    <r>
      <rPr>
        <sz val="14"/>
        <rFont val="Times New Roman"/>
        <charset val="134"/>
      </rPr>
      <t>0.98</t>
    </r>
    <r>
      <rPr>
        <sz val="14"/>
        <rFont val="宋体"/>
        <charset val="134"/>
      </rPr>
      <t>万平方米，幼儿园</t>
    </r>
    <r>
      <rPr>
        <sz val="14"/>
        <rFont val="Times New Roman"/>
        <charset val="134"/>
      </rPr>
      <t>0.33</t>
    </r>
    <r>
      <rPr>
        <sz val="14"/>
        <rFont val="宋体"/>
        <charset val="134"/>
      </rPr>
      <t>万平方米，配套服务用房及其他</t>
    </r>
    <r>
      <rPr>
        <sz val="14"/>
        <rFont val="Times New Roman"/>
        <charset val="134"/>
      </rPr>
      <t>0.27</t>
    </r>
    <r>
      <rPr>
        <sz val="14"/>
        <rFont val="宋体"/>
        <charset val="134"/>
      </rPr>
      <t>万平方米；地下建筑面积</t>
    </r>
    <r>
      <rPr>
        <sz val="14"/>
        <rFont val="Times New Roman"/>
        <charset val="134"/>
      </rPr>
      <t>6.13</t>
    </r>
    <r>
      <rPr>
        <sz val="14"/>
        <rFont val="宋体"/>
        <charset val="134"/>
      </rPr>
      <t>万平方米。建设内容</t>
    </r>
    <r>
      <rPr>
        <sz val="14"/>
        <rFont val="Times New Roman"/>
        <charset val="134"/>
      </rPr>
      <t>:</t>
    </r>
    <r>
      <rPr>
        <sz val="14"/>
        <rFont val="宋体"/>
        <charset val="134"/>
      </rPr>
      <t>高层住宅，并配套建设公寓楼、商业及幼儿园。</t>
    </r>
  </si>
  <si>
    <r>
      <rPr>
        <sz val="14"/>
        <rFont val="宋体"/>
        <charset val="134"/>
      </rPr>
      <t>包头市颐嘉置业有限责任公司黄河龙城</t>
    </r>
    <r>
      <rPr>
        <sz val="14"/>
        <rFont val="Times New Roman"/>
        <charset val="134"/>
      </rPr>
      <t>c-11</t>
    </r>
    <r>
      <rPr>
        <sz val="14"/>
        <rFont val="宋体"/>
        <charset val="134"/>
      </rPr>
      <t>地块养老及配套项目</t>
    </r>
  </si>
  <si>
    <t>建设商务养老酒店式公寓。</t>
  </si>
  <si>
    <t>包头市供水有限责任公司包头市居民二次供水泵房及供水设施改造工程</t>
  </si>
  <si>
    <t>市政和产业园区基础设施</t>
  </si>
  <si>
    <t>居民二次供水泵房及供水设施改造工程。</t>
  </si>
  <si>
    <t>包头供水有限责任公司包头市老旧小区供水民用超期服役计量器具节能改造项目</t>
  </si>
  <si>
    <r>
      <rPr>
        <sz val="14"/>
        <rFont val="宋体"/>
        <charset val="134"/>
      </rPr>
      <t>供水管线全长约</t>
    </r>
    <r>
      <rPr>
        <sz val="14"/>
        <rFont val="Times New Roman"/>
        <charset val="134"/>
      </rPr>
      <t>750</t>
    </r>
    <r>
      <rPr>
        <sz val="14"/>
        <rFont val="宋体"/>
        <charset val="134"/>
      </rPr>
      <t>米建设内容</t>
    </r>
    <r>
      <rPr>
        <sz val="14"/>
        <rFont val="Times New Roman"/>
        <charset val="134"/>
      </rPr>
      <t>:</t>
    </r>
    <r>
      <rPr>
        <sz val="14"/>
        <rFont val="宋体"/>
        <charset val="134"/>
      </rPr>
      <t>供水管线全长约</t>
    </r>
    <r>
      <rPr>
        <sz val="14"/>
        <rFont val="Times New Roman"/>
        <charset val="134"/>
      </rPr>
      <t>750</t>
    </r>
    <r>
      <rPr>
        <sz val="14"/>
        <rFont val="宋体"/>
        <charset val="134"/>
      </rPr>
      <t>米，管径</t>
    </r>
    <r>
      <rPr>
        <sz val="14"/>
        <rFont val="Times New Roman"/>
        <charset val="134"/>
      </rPr>
      <t>DN150</t>
    </r>
    <r>
      <rPr>
        <sz val="14"/>
        <rFont val="宋体"/>
        <charset val="134"/>
      </rPr>
      <t>球墨铸铁管。</t>
    </r>
  </si>
  <si>
    <t>内蒙古神农桑谷科技有限公司稀土多微生物素绿色制备与综合利用项目</t>
  </si>
  <si>
    <t>主要建设内容为厂房基建改造、生产与研发设备购置、过程数字控制、配套设施、产品研究开发以及推广。</t>
  </si>
  <si>
    <t>新建</t>
  </si>
  <si>
    <r>
      <rPr>
        <sz val="14"/>
        <rFont val="宋体"/>
        <charset val="134"/>
      </rPr>
      <t>内蒙古嘉通管业有限公司</t>
    </r>
    <r>
      <rPr>
        <sz val="14"/>
        <rFont val="Times New Roman"/>
        <charset val="134"/>
      </rPr>
      <t>PVC\PE</t>
    </r>
    <r>
      <rPr>
        <sz val="14"/>
        <rFont val="宋体"/>
        <charset val="134"/>
      </rPr>
      <t>管及稀土改性管材项目</t>
    </r>
  </si>
  <si>
    <r>
      <rPr>
        <sz val="14"/>
        <rFont val="宋体"/>
        <charset val="134"/>
      </rPr>
      <t>主要建设内容为</t>
    </r>
    <r>
      <rPr>
        <sz val="14"/>
        <rFont val="Times New Roman"/>
        <charset val="134"/>
      </rPr>
      <t>PVC/PE</t>
    </r>
    <r>
      <rPr>
        <sz val="14"/>
        <rFont val="宋体"/>
        <charset val="134"/>
      </rPr>
      <t>管材生产线及稀土改性管材研究实验室。</t>
    </r>
  </si>
  <si>
    <r>
      <rPr>
        <sz val="14"/>
        <rFont val="宋体"/>
        <charset val="134"/>
      </rPr>
      <t>双良晶硅新材料</t>
    </r>
    <r>
      <rPr>
        <sz val="14"/>
        <rFont val="Times New Roman"/>
        <charset val="134"/>
      </rPr>
      <t>(</t>
    </r>
    <r>
      <rPr>
        <sz val="14"/>
        <rFont val="宋体"/>
        <charset val="134"/>
      </rPr>
      <t>包头</t>
    </r>
    <r>
      <rPr>
        <sz val="14"/>
        <rFont val="Times New Roman"/>
        <charset val="134"/>
      </rPr>
      <t>)</t>
    </r>
    <r>
      <rPr>
        <sz val="14"/>
        <rFont val="宋体"/>
        <charset val="134"/>
      </rPr>
      <t>有限公司双良晶硅新材料</t>
    </r>
    <r>
      <rPr>
        <sz val="14"/>
        <rFont val="Times New Roman"/>
        <charset val="134"/>
      </rPr>
      <t>(</t>
    </r>
    <r>
      <rPr>
        <sz val="14"/>
        <rFont val="宋体"/>
        <charset val="134"/>
      </rPr>
      <t>包头</t>
    </r>
    <r>
      <rPr>
        <sz val="14"/>
        <rFont val="Times New Roman"/>
        <charset val="134"/>
      </rPr>
      <t>)</t>
    </r>
    <r>
      <rPr>
        <sz val="14"/>
        <rFont val="宋体"/>
        <charset val="134"/>
      </rPr>
      <t>有限公司</t>
    </r>
    <r>
      <rPr>
        <sz val="14"/>
        <rFont val="Times New Roman"/>
        <charset val="134"/>
      </rPr>
      <t>50GW</t>
    </r>
    <r>
      <rPr>
        <sz val="14"/>
        <rFont val="宋体"/>
        <charset val="134"/>
      </rPr>
      <t>单晶硅升级改造项目</t>
    </r>
  </si>
  <si>
    <r>
      <rPr>
        <sz val="14"/>
        <rFont val="宋体"/>
        <charset val="134"/>
      </rPr>
      <t>项目建设内容包括针对市场需求进行</t>
    </r>
    <r>
      <rPr>
        <sz val="14"/>
        <rFont val="Times New Roman"/>
        <charset val="134"/>
      </rPr>
      <t>P</t>
    </r>
    <r>
      <rPr>
        <sz val="14"/>
        <rFont val="宋体"/>
        <charset val="134"/>
      </rPr>
      <t>转</t>
    </r>
    <r>
      <rPr>
        <sz val="14"/>
        <rFont val="Times New Roman"/>
        <charset val="134"/>
      </rPr>
      <t>N</t>
    </r>
    <r>
      <rPr>
        <sz val="14"/>
        <rFont val="宋体"/>
        <charset val="134"/>
      </rPr>
      <t>型设备改造</t>
    </r>
    <r>
      <rPr>
        <sz val="14"/>
        <rFont val="Times New Roman"/>
        <charset val="134"/>
      </rPr>
      <t>220KV</t>
    </r>
    <r>
      <rPr>
        <sz val="14"/>
        <rFont val="宋体"/>
        <charset val="134"/>
      </rPr>
      <t>变电站扩容，以及工业互联网平台搭建，</t>
    </r>
    <r>
      <rPr>
        <sz val="14"/>
        <rFont val="Times New Roman"/>
        <charset val="134"/>
      </rPr>
      <t>AGV</t>
    </r>
    <r>
      <rPr>
        <sz val="14"/>
        <rFont val="宋体"/>
        <charset val="134"/>
      </rPr>
      <t>、机器人等智能化、数字化生产线建设等。</t>
    </r>
  </si>
  <si>
    <t>内蒙古国创稀品科技有限公司稀土光功能材料生产研发及终端应用产品生产项目</t>
  </si>
  <si>
    <r>
      <rPr>
        <sz val="14"/>
        <rFont val="宋体"/>
        <charset val="134"/>
      </rPr>
      <t>项目总用地面积</t>
    </r>
    <r>
      <rPr>
        <sz val="14"/>
        <rFont val="Times New Roman"/>
        <charset val="134"/>
      </rPr>
      <t>3.9</t>
    </r>
    <r>
      <rPr>
        <sz val="14"/>
        <rFont val="宋体"/>
        <charset val="134"/>
      </rPr>
      <t>亩，建设</t>
    </r>
    <r>
      <rPr>
        <sz val="14"/>
        <rFont val="Times New Roman"/>
        <charset val="134"/>
      </rPr>
      <t>2600</t>
    </r>
    <r>
      <rPr>
        <sz val="14"/>
        <rFont val="宋体"/>
        <charset val="134"/>
      </rPr>
      <t>平米厂房，</t>
    </r>
    <r>
      <rPr>
        <sz val="14"/>
        <rFont val="Times New Roman"/>
        <charset val="134"/>
      </rPr>
      <t>5</t>
    </r>
    <r>
      <rPr>
        <sz val="14"/>
        <rFont val="宋体"/>
        <charset val="134"/>
      </rPr>
      <t>条生产线，</t>
    </r>
    <r>
      <rPr>
        <sz val="14"/>
        <rFont val="Times New Roman"/>
        <charset val="134"/>
      </rPr>
      <t>2</t>
    </r>
    <r>
      <rPr>
        <sz val="14"/>
        <rFont val="宋体"/>
        <charset val="134"/>
      </rPr>
      <t>条试验线。内容包括</t>
    </r>
    <r>
      <rPr>
        <sz val="14"/>
        <rFont val="Times New Roman"/>
        <charset val="134"/>
      </rPr>
      <t>:1</t>
    </r>
    <r>
      <rPr>
        <sz val="14"/>
        <rFont val="宋体"/>
        <charset val="134"/>
      </rPr>
      <t>稀土彩色母粒及转光母粒量产生产线；共电机、变频器设备及辅助设施。</t>
    </r>
    <r>
      <rPr>
        <sz val="14"/>
        <rFont val="Times New Roman"/>
        <charset val="134"/>
      </rPr>
      <t>2</t>
    </r>
    <r>
      <rPr>
        <sz val="14"/>
        <rFont val="宋体"/>
        <charset val="134"/>
      </rPr>
      <t>稀土</t>
    </r>
    <r>
      <rPr>
        <sz val="14"/>
        <rFont val="Times New Roman"/>
        <charset val="134"/>
      </rPr>
      <t>RES</t>
    </r>
    <r>
      <rPr>
        <sz val="14"/>
        <rFont val="宋体"/>
        <charset val="134"/>
      </rPr>
      <t>显色材料量产生产线；共电机、变频器设备及辅助设施。</t>
    </r>
    <r>
      <rPr>
        <sz val="14"/>
        <rFont val="Times New Roman"/>
        <charset val="134"/>
      </rPr>
      <t>3</t>
    </r>
    <r>
      <rPr>
        <sz val="14"/>
        <rFont val="宋体"/>
        <charset val="134"/>
      </rPr>
      <t>稀土光功能终端产品全自动老化生产线；共电机、调压器、时间继电器设备及辅助设施。</t>
    </r>
    <r>
      <rPr>
        <sz val="14"/>
        <rFont val="Times New Roman"/>
        <charset val="134"/>
      </rPr>
      <t>4</t>
    </r>
    <r>
      <rPr>
        <sz val="14"/>
        <rFont val="宋体"/>
        <charset val="134"/>
      </rPr>
      <t>稀土光功能终端产品半自动手板生产线；共电机、变频器设备及辅助设施。</t>
    </r>
    <r>
      <rPr>
        <sz val="14"/>
        <rFont val="Times New Roman"/>
        <charset val="134"/>
      </rPr>
      <t>5</t>
    </r>
    <r>
      <rPr>
        <sz val="14"/>
        <rFont val="宋体"/>
        <charset val="134"/>
      </rPr>
      <t>稀土光功能终端产品全自动组装生产线；共电机、变频器、</t>
    </r>
    <r>
      <rPr>
        <sz val="14"/>
        <rFont val="Times New Roman"/>
        <charset val="134"/>
      </rPr>
      <t>PLC</t>
    </r>
    <r>
      <rPr>
        <sz val="14"/>
        <rFont val="宋体"/>
        <charset val="134"/>
      </rPr>
      <t>设备及辅助设施。</t>
    </r>
    <r>
      <rPr>
        <sz val="14"/>
        <rFont val="Times New Roman"/>
        <charset val="134"/>
      </rPr>
      <t>6</t>
    </r>
    <r>
      <rPr>
        <sz val="14"/>
        <rFont val="宋体"/>
        <charset val="134"/>
      </rPr>
      <t>稀土光功能黑灯验室。</t>
    </r>
    <r>
      <rPr>
        <sz val="14"/>
        <rFont val="Times New Roman"/>
        <charset val="134"/>
      </rPr>
      <t>7</t>
    </r>
    <r>
      <rPr>
        <sz val="14"/>
        <rFont val="宋体"/>
        <charset val="134"/>
      </rPr>
      <t>稀土光功能材料研发试验室。</t>
    </r>
  </si>
  <si>
    <r>
      <rPr>
        <sz val="14"/>
        <rFont val="宋体"/>
        <charset val="134"/>
      </rPr>
      <t>辽宁抚顺煤矿电机公司年产</t>
    </r>
    <r>
      <rPr>
        <sz val="14"/>
        <rFont val="Times New Roman"/>
        <charset val="134"/>
      </rPr>
      <t>2500</t>
    </r>
    <r>
      <rPr>
        <sz val="14"/>
        <rFont val="宋体"/>
        <charset val="134"/>
      </rPr>
      <t>台矿用电机项目</t>
    </r>
  </si>
  <si>
    <r>
      <rPr>
        <sz val="14"/>
        <rFont val="宋体"/>
        <charset val="134"/>
      </rPr>
      <t>新建年产</t>
    </r>
    <r>
      <rPr>
        <sz val="14"/>
        <rFont val="Times New Roman"/>
        <charset val="134"/>
      </rPr>
      <t>2500</t>
    </r>
    <r>
      <rPr>
        <sz val="14"/>
        <rFont val="宋体"/>
        <charset val="134"/>
      </rPr>
      <t>台矿用电机生产线。</t>
    </r>
  </si>
  <si>
    <t>包头守正新材料有限责任公司稀土永磁材料项目</t>
  </si>
  <si>
    <t>项目建设稀土永磁材料生产线。</t>
  </si>
  <si>
    <r>
      <rPr>
        <sz val="14"/>
        <rFont val="宋体"/>
        <charset val="134"/>
      </rPr>
      <t>成都特隆美储能技术有限公司年产</t>
    </r>
    <r>
      <rPr>
        <sz val="14"/>
        <rFont val="Times New Roman"/>
        <charset val="134"/>
      </rPr>
      <t>2.5GW</t>
    </r>
    <r>
      <rPr>
        <sz val="14"/>
        <rFont val="宋体"/>
        <charset val="134"/>
      </rPr>
      <t>储能变流器项目</t>
    </r>
  </si>
  <si>
    <t>项目在包投资布局储能全产业链。</t>
  </si>
  <si>
    <r>
      <rPr>
        <sz val="14"/>
        <rFont val="宋体"/>
        <charset val="134"/>
      </rPr>
      <t>江西金力永磁公司（三期）年产</t>
    </r>
    <r>
      <rPr>
        <sz val="14"/>
        <rFont val="Times New Roman"/>
        <charset val="134"/>
      </rPr>
      <t>2</t>
    </r>
    <r>
      <rPr>
        <sz val="14"/>
        <rFont val="宋体"/>
        <charset val="134"/>
      </rPr>
      <t>万吨高性能稀土永磁材料项目</t>
    </r>
  </si>
  <si>
    <r>
      <rPr>
        <sz val="14"/>
        <rFont val="宋体"/>
        <charset val="134"/>
      </rPr>
      <t>项目拟建设生产车间等主体建筑以及相应的供电、供水、供气等公辅设施，在已建成的</t>
    </r>
    <r>
      <rPr>
        <sz val="14"/>
        <rFont val="Times New Roman"/>
        <charset val="134"/>
      </rPr>
      <t>20000</t>
    </r>
    <r>
      <rPr>
        <sz val="14"/>
        <rFont val="宋体"/>
        <charset val="134"/>
      </rPr>
      <t>万吨高性能稀土永磁材料产能的基础上，扩产建设高性能稀土永磁材料绿色智造生产线。项目主要设备包括新增真空熔炼炉、气流磨、烧结炉、氢碎炉、压机等冶炼设备、机械加工设备、包装设备、研发检测设备等。</t>
    </r>
  </si>
  <si>
    <t>包头市远景新材料有限公司高纯材料器件制备生产线项目</t>
  </si>
  <si>
    <r>
      <rPr>
        <sz val="14"/>
        <rFont val="宋体"/>
        <charset val="134"/>
      </rPr>
      <t>建设</t>
    </r>
    <r>
      <rPr>
        <sz val="14"/>
        <rFont val="Times New Roman"/>
        <charset val="134"/>
      </rPr>
      <t>2</t>
    </r>
    <r>
      <rPr>
        <sz val="14"/>
        <rFont val="宋体"/>
        <charset val="134"/>
      </rPr>
      <t>万套单晶硅热场石墨加热器生产线。</t>
    </r>
  </si>
  <si>
    <r>
      <rPr>
        <sz val="14"/>
        <rFont val="宋体"/>
        <charset val="134"/>
      </rPr>
      <t>内蒙古利广达科技有限公司日新智谷</t>
    </r>
    <r>
      <rPr>
        <sz val="14"/>
        <rFont val="Times New Roman"/>
        <charset val="134"/>
      </rPr>
      <t>(</t>
    </r>
    <r>
      <rPr>
        <sz val="14"/>
        <rFont val="宋体"/>
        <charset val="134"/>
      </rPr>
      <t>一期</t>
    </r>
    <r>
      <rPr>
        <sz val="14"/>
        <rFont val="Times New Roman"/>
        <charset val="134"/>
      </rPr>
      <t>)</t>
    </r>
  </si>
  <si>
    <r>
      <rPr>
        <sz val="14"/>
        <rFont val="宋体"/>
        <charset val="134"/>
      </rPr>
      <t>项目投资建设标准化厂房</t>
    </r>
    <r>
      <rPr>
        <sz val="14"/>
        <rFont val="Times New Roman"/>
        <charset val="134"/>
      </rPr>
      <t>56000</t>
    </r>
    <r>
      <rPr>
        <sz val="14"/>
        <rFont val="宋体"/>
        <charset val="134"/>
      </rPr>
      <t>平方米，新建园区配套公共设施等。</t>
    </r>
  </si>
  <si>
    <r>
      <rPr>
        <sz val="14"/>
        <rFont val="宋体"/>
        <charset val="134"/>
      </rPr>
      <t>华硅（内蒙古）新材料科技有限公司年产</t>
    </r>
    <r>
      <rPr>
        <sz val="14"/>
        <rFont val="Times New Roman"/>
        <charset val="134"/>
      </rPr>
      <t>2</t>
    </r>
    <r>
      <rPr>
        <sz val="14"/>
        <rFont val="宋体"/>
        <charset val="134"/>
      </rPr>
      <t>万吨超高纯石英砂和</t>
    </r>
    <r>
      <rPr>
        <sz val="14"/>
        <rFont val="Times New Roman"/>
        <charset val="134"/>
      </rPr>
      <t>15</t>
    </r>
    <r>
      <rPr>
        <sz val="14"/>
        <rFont val="宋体"/>
        <charset val="134"/>
      </rPr>
      <t>万只石英坩埚项目</t>
    </r>
  </si>
  <si>
    <r>
      <rPr>
        <sz val="14"/>
        <rFont val="宋体"/>
        <charset val="134"/>
      </rPr>
      <t>项目拟分两期建设，一期主要建设内容为年产</t>
    </r>
    <r>
      <rPr>
        <sz val="14"/>
        <rFont val="Times New Roman"/>
        <charset val="134"/>
      </rPr>
      <t>5000</t>
    </r>
    <r>
      <rPr>
        <sz val="14"/>
        <rFont val="宋体"/>
        <charset val="134"/>
      </rPr>
      <t>吨超高纯石英砂产线；二期主要建设内容为</t>
    </r>
    <r>
      <rPr>
        <sz val="14"/>
        <rFont val="Times New Roman"/>
        <charset val="134"/>
      </rPr>
      <t>1.5</t>
    </r>
    <r>
      <rPr>
        <sz val="14"/>
        <rFont val="宋体"/>
        <charset val="134"/>
      </rPr>
      <t>万吨超高纯石英砂、</t>
    </r>
    <r>
      <rPr>
        <sz val="14"/>
        <rFont val="Times New Roman"/>
        <charset val="134"/>
      </rPr>
      <t>15</t>
    </r>
    <r>
      <rPr>
        <sz val="14"/>
        <rFont val="宋体"/>
        <charset val="134"/>
      </rPr>
      <t>万只石英坩埚产线。</t>
    </r>
  </si>
  <si>
    <r>
      <rPr>
        <sz val="14"/>
        <rFont val="宋体"/>
        <charset val="134"/>
      </rPr>
      <t>双良硅材料（包头）有限公司</t>
    </r>
    <r>
      <rPr>
        <sz val="14"/>
        <rFont val="Times New Roman"/>
        <charset val="134"/>
      </rPr>
      <t>40GW</t>
    </r>
    <r>
      <rPr>
        <sz val="14"/>
        <rFont val="宋体"/>
        <charset val="134"/>
      </rPr>
      <t>单晶硅升级改造项目</t>
    </r>
  </si>
  <si>
    <r>
      <rPr>
        <sz val="14"/>
        <rFont val="宋体"/>
        <charset val="134"/>
      </rPr>
      <t>本项目建设内容包括针对市场需求进行</t>
    </r>
    <r>
      <rPr>
        <sz val="14"/>
        <rFont val="Times New Roman"/>
        <charset val="134"/>
      </rPr>
      <t>P</t>
    </r>
    <r>
      <rPr>
        <sz val="14"/>
        <rFont val="宋体"/>
        <charset val="134"/>
      </rPr>
      <t>转</t>
    </r>
    <r>
      <rPr>
        <sz val="14"/>
        <rFont val="Times New Roman"/>
        <charset val="134"/>
      </rPr>
      <t>N</t>
    </r>
    <r>
      <rPr>
        <sz val="14"/>
        <rFont val="宋体"/>
        <charset val="134"/>
      </rPr>
      <t>型设备改造，以及工业互联网平台搭建，</t>
    </r>
    <r>
      <rPr>
        <sz val="14"/>
        <rFont val="Times New Roman"/>
        <charset val="134"/>
      </rPr>
      <t>AGV</t>
    </r>
    <r>
      <rPr>
        <sz val="14"/>
        <rFont val="宋体"/>
        <charset val="134"/>
      </rPr>
      <t>、机器人等智能化、数字化生产线建设等；利用节能设备进行节能优化，针对生产温度需求，对新风系统升级改造，增设水源热泵进行余热利用。本项目预计投资</t>
    </r>
    <r>
      <rPr>
        <sz val="14"/>
        <rFont val="Times New Roman"/>
        <charset val="134"/>
      </rPr>
      <t>55000</t>
    </r>
    <r>
      <rPr>
        <sz val="14"/>
        <rFont val="宋体"/>
        <charset val="134"/>
      </rPr>
      <t>万元，建设周期</t>
    </r>
    <r>
      <rPr>
        <sz val="14"/>
        <rFont val="Times New Roman"/>
        <charset val="134"/>
      </rPr>
      <t>2</t>
    </r>
    <r>
      <rPr>
        <sz val="14"/>
        <rFont val="宋体"/>
        <charset val="134"/>
      </rPr>
      <t>年。</t>
    </r>
  </si>
  <si>
    <t>包头亿力新能源设备制造有限公司电工钢板型质量控制升级改造</t>
  </si>
  <si>
    <t>通过对金属材料的冷加工，实现高精度高效率的轧制，有效减少轧辊的弹性变形，从而对钢卷达到高精度轧制，冷轧后的材料具有更高的强度、硬度和表面光洁度。主要设备为二十辊轧机。</t>
  </si>
  <si>
    <r>
      <rPr>
        <sz val="14"/>
        <rFont val="宋体"/>
        <charset val="134"/>
      </rPr>
      <t>北方稀土磁材公司年产</t>
    </r>
    <r>
      <rPr>
        <sz val="14"/>
        <rFont val="Times New Roman"/>
        <charset val="134"/>
      </rPr>
      <t>5</t>
    </r>
    <r>
      <rPr>
        <sz val="14"/>
        <rFont val="宋体"/>
        <charset val="134"/>
      </rPr>
      <t>万吨高性能钕铁硼速凝合金项目</t>
    </r>
  </si>
  <si>
    <r>
      <rPr>
        <sz val="14"/>
        <rFont val="宋体"/>
        <charset val="134"/>
      </rPr>
      <t>项目位于稀土高新区稀土应用产业园，占地</t>
    </r>
    <r>
      <rPr>
        <sz val="14"/>
        <rFont val="Times New Roman"/>
        <charset val="134"/>
      </rPr>
      <t>98.12</t>
    </r>
    <r>
      <rPr>
        <sz val="14"/>
        <rFont val="宋体"/>
        <charset val="134"/>
      </rPr>
      <t>亩，新建年产</t>
    </r>
    <r>
      <rPr>
        <sz val="14"/>
        <rFont val="Times New Roman"/>
        <charset val="134"/>
      </rPr>
      <t>50000</t>
    </r>
    <r>
      <rPr>
        <sz val="14"/>
        <rFont val="宋体"/>
        <charset val="134"/>
      </rPr>
      <t>吨钕铁硼速凝薄带合金生产线及配套设施。</t>
    </r>
  </si>
  <si>
    <t>滨河开发建设公司稀土永磁电机产业配套项目</t>
  </si>
  <si>
    <t>项目拟建设生产车间，拟建设整个园区的给排水、污水、雨水、供电、供暖等西管网工程，拟建设整个园区的道路硬绿化、消防等基础设施配套工程。</t>
  </si>
  <si>
    <t>德国库门瑙尔公司矿用电机制造项目</t>
  </si>
  <si>
    <t>新建矿用电机生产线及配套设施。</t>
  </si>
  <si>
    <t>包头市天之和磁材设备制造有限公司高性能稀土永磁生产设备制造与研发项目</t>
  </si>
  <si>
    <r>
      <rPr>
        <sz val="14"/>
        <rFont val="宋体"/>
        <charset val="134"/>
      </rPr>
      <t>一、建设规模</t>
    </r>
    <r>
      <rPr>
        <sz val="14"/>
        <rFont val="Times New Roman"/>
        <charset val="134"/>
      </rPr>
      <t>:</t>
    </r>
    <r>
      <rPr>
        <sz val="14"/>
        <rFont val="宋体"/>
        <charset val="134"/>
      </rPr>
      <t>年产一次成型浮动全自动磁场压机</t>
    </r>
    <r>
      <rPr>
        <sz val="14"/>
        <rFont val="Times New Roman"/>
        <charset val="134"/>
      </rPr>
      <t>100</t>
    </r>
    <r>
      <rPr>
        <sz val="14"/>
        <rFont val="宋体"/>
        <charset val="134"/>
      </rPr>
      <t>台</t>
    </r>
    <r>
      <rPr>
        <sz val="14"/>
        <rFont val="Times New Roman"/>
        <charset val="134"/>
      </rPr>
      <t>;</t>
    </r>
    <r>
      <rPr>
        <sz val="14"/>
        <rFont val="宋体"/>
        <charset val="134"/>
      </rPr>
      <t>连续真空烧结炉</t>
    </r>
    <r>
      <rPr>
        <sz val="14"/>
        <rFont val="Times New Roman"/>
        <charset val="134"/>
      </rPr>
      <t>20</t>
    </r>
    <r>
      <rPr>
        <sz val="14"/>
        <rFont val="宋体"/>
        <charset val="134"/>
      </rPr>
      <t>台</t>
    </r>
    <r>
      <rPr>
        <sz val="14"/>
        <rFont val="Times New Roman"/>
        <charset val="134"/>
      </rPr>
      <t>;</t>
    </r>
    <r>
      <rPr>
        <sz val="14"/>
        <rFont val="宋体"/>
        <charset val="134"/>
      </rPr>
      <t>单体烧结炉</t>
    </r>
    <r>
      <rPr>
        <sz val="14"/>
        <rFont val="Times New Roman"/>
        <charset val="134"/>
      </rPr>
      <t>50</t>
    </r>
    <r>
      <rPr>
        <sz val="14"/>
        <rFont val="宋体"/>
        <charset val="134"/>
      </rPr>
      <t>台</t>
    </r>
    <r>
      <rPr>
        <sz val="14"/>
        <rFont val="Times New Roman"/>
        <charset val="134"/>
      </rPr>
      <t>;</t>
    </r>
    <r>
      <rPr>
        <sz val="14"/>
        <rFont val="宋体"/>
        <charset val="134"/>
      </rPr>
      <t>智能高效气流</t>
    </r>
    <r>
      <rPr>
        <sz val="14"/>
        <rFont val="Times New Roman"/>
        <charset val="134"/>
      </rPr>
      <t>20</t>
    </r>
    <r>
      <rPr>
        <sz val="14"/>
        <rFont val="宋体"/>
        <charset val="134"/>
      </rPr>
      <t>台</t>
    </r>
    <r>
      <rPr>
        <sz val="14"/>
        <rFont val="Times New Roman"/>
        <charset val="134"/>
      </rPr>
      <t>;</t>
    </r>
    <r>
      <rPr>
        <sz val="14"/>
        <rFont val="宋体"/>
        <charset val="134"/>
      </rPr>
      <t>全自动连续甩带炉</t>
    </r>
    <r>
      <rPr>
        <sz val="14"/>
        <rFont val="Times New Roman"/>
        <charset val="134"/>
      </rPr>
      <t>10</t>
    </r>
    <r>
      <rPr>
        <sz val="14"/>
        <rFont val="宋体"/>
        <charset val="134"/>
      </rPr>
      <t>台等。二、建设内容</t>
    </r>
    <r>
      <rPr>
        <sz val="14"/>
        <rFont val="Times New Roman"/>
        <charset val="134"/>
      </rPr>
      <t>:</t>
    </r>
    <r>
      <rPr>
        <sz val="14"/>
        <rFont val="宋体"/>
        <charset val="134"/>
      </rPr>
      <t>建设高性能稀土永磁生产设备制造生产线，购置卧式加工中心</t>
    </r>
    <r>
      <rPr>
        <sz val="14"/>
        <rFont val="Times New Roman"/>
        <charset val="134"/>
      </rPr>
      <t>(</t>
    </r>
    <r>
      <rPr>
        <sz val="14"/>
        <rFont val="宋体"/>
        <charset val="134"/>
      </rPr>
      <t>镗铣床结构</t>
    </r>
    <r>
      <rPr>
        <sz val="14"/>
        <rFont val="Times New Roman"/>
        <charset val="134"/>
      </rPr>
      <t>):</t>
    </r>
    <r>
      <rPr>
        <sz val="14"/>
        <rFont val="宋体"/>
        <charset val="134"/>
      </rPr>
      <t>数控龙门铣床</t>
    </r>
    <r>
      <rPr>
        <sz val="14"/>
        <rFont val="Times New Roman"/>
        <charset val="134"/>
      </rPr>
      <t>;</t>
    </r>
    <r>
      <rPr>
        <sz val="14"/>
        <rFont val="宋体"/>
        <charset val="134"/>
      </rPr>
      <t>数控镗铣床</t>
    </r>
    <r>
      <rPr>
        <sz val="14"/>
        <rFont val="Times New Roman"/>
        <charset val="134"/>
      </rPr>
      <t>;</t>
    </r>
    <r>
      <rPr>
        <sz val="14"/>
        <rFont val="宋体"/>
        <charset val="134"/>
      </rPr>
      <t>激光切割机，卧式车床</t>
    </r>
    <r>
      <rPr>
        <sz val="14"/>
        <rFont val="Times New Roman"/>
        <charset val="134"/>
      </rPr>
      <t>;</t>
    </r>
    <r>
      <rPr>
        <sz val="14"/>
        <rFont val="宋体"/>
        <charset val="134"/>
      </rPr>
      <t>立式车床</t>
    </r>
    <r>
      <rPr>
        <sz val="14"/>
        <rFont val="Times New Roman"/>
        <charset val="134"/>
      </rPr>
      <t>;</t>
    </r>
    <r>
      <rPr>
        <sz val="14"/>
        <rFont val="宋体"/>
        <charset val="134"/>
      </rPr>
      <t>激光焊机</t>
    </r>
    <r>
      <rPr>
        <sz val="14"/>
        <rFont val="Times New Roman"/>
        <charset val="134"/>
      </rPr>
      <t>;</t>
    </r>
    <r>
      <rPr>
        <sz val="14"/>
        <rFont val="宋体"/>
        <charset val="134"/>
      </rPr>
      <t>检漏仪</t>
    </r>
    <r>
      <rPr>
        <sz val="14"/>
        <rFont val="Times New Roman"/>
        <charset val="134"/>
      </rPr>
      <t>;</t>
    </r>
    <r>
      <rPr>
        <sz val="14"/>
        <rFont val="宋体"/>
        <charset val="134"/>
      </rPr>
      <t>折弯机等并配套公辅设施。建设研发中心。</t>
    </r>
  </si>
  <si>
    <t>内蒙古中天宏远稀土新材料股份公司设备绿色智能化升级改造项目</t>
  </si>
  <si>
    <t>对原有熔炼炉设备、砂处理系统、电控系统、锻轧设备进行自动化智能化绿色化升级改造，新增先进检验监测设备。</t>
  </si>
  <si>
    <t>内蒙古金孚德稀土纳米新材料润滑产品中试改扩建项目</t>
  </si>
  <si>
    <r>
      <rPr>
        <sz val="14"/>
        <rFont val="宋体"/>
        <charset val="134"/>
      </rPr>
      <t>现与包头稀土研究院携手合作共同研发稀土纳米新材料复合抗磨剂。稀土纳米新材料润滑产品的生产工艺流程，是将采购来的各类基础油（惰性油品）在搅拌混合装置中添加稀土纳米抗磨剂以及复合添加剂等成分，在常温常压下进行充分地搅拌混合，然后再分装罐装为成品进行销售。该项目在初期建设及中段试验生产阶段，年处理润滑产品至少在</t>
    </r>
    <r>
      <rPr>
        <sz val="14"/>
        <rFont val="Times New Roman"/>
        <charset val="134"/>
      </rPr>
      <t>0.7—0.9</t>
    </r>
    <r>
      <rPr>
        <sz val="14"/>
        <rFont val="宋体"/>
        <charset val="134"/>
      </rPr>
      <t>万吨，年产值约</t>
    </r>
    <r>
      <rPr>
        <sz val="14"/>
        <rFont val="Times New Roman"/>
        <charset val="134"/>
      </rPr>
      <t>0.9—1.2</t>
    </r>
    <r>
      <rPr>
        <sz val="14"/>
        <rFont val="宋体"/>
        <charset val="134"/>
      </rPr>
      <t>亿元，在未来三年内，将全面走向智能产业化生产销售，届时年处理能力将达到</t>
    </r>
    <r>
      <rPr>
        <sz val="14"/>
        <rFont val="Times New Roman"/>
        <charset val="134"/>
      </rPr>
      <t>4.5—5.8</t>
    </r>
    <r>
      <rPr>
        <sz val="14"/>
        <rFont val="宋体"/>
        <charset val="134"/>
      </rPr>
      <t>万吨的润滑产品处理能力，年产值约为</t>
    </r>
    <r>
      <rPr>
        <sz val="14"/>
        <rFont val="Times New Roman"/>
        <charset val="134"/>
      </rPr>
      <t>5.4—6.9</t>
    </r>
    <r>
      <rPr>
        <sz val="14"/>
        <rFont val="宋体"/>
        <charset val="134"/>
      </rPr>
      <t>亿元。</t>
    </r>
  </si>
  <si>
    <t>包头帅创塑业有限责任公司塑料托盘项目</t>
  </si>
  <si>
    <r>
      <rPr>
        <sz val="14"/>
        <rFont val="宋体"/>
        <charset val="134"/>
      </rPr>
      <t>项目租用奥博工贸</t>
    </r>
    <r>
      <rPr>
        <sz val="14"/>
        <rFont val="Times New Roman"/>
        <charset val="134"/>
      </rPr>
      <t>4000-6000</t>
    </r>
    <r>
      <rPr>
        <sz val="14"/>
        <rFont val="宋体"/>
        <charset val="134"/>
      </rPr>
      <t>㎡厂房，新建生产各类生活及生产用塑料托盘生产线，年产值达到</t>
    </r>
    <r>
      <rPr>
        <sz val="14"/>
        <rFont val="Times New Roman"/>
        <charset val="134"/>
      </rPr>
      <t>1</t>
    </r>
    <r>
      <rPr>
        <sz val="14"/>
        <rFont val="宋体"/>
        <charset val="134"/>
      </rPr>
      <t>亿元以上。</t>
    </r>
  </si>
  <si>
    <r>
      <rPr>
        <sz val="14"/>
        <rFont val="宋体"/>
        <charset val="134"/>
      </rPr>
      <t>包头金储智能新能源有限公司年产</t>
    </r>
    <r>
      <rPr>
        <sz val="14"/>
        <rFont val="Times New Roman"/>
        <charset val="134"/>
      </rPr>
      <t>2.5GWh</t>
    </r>
    <r>
      <rPr>
        <sz val="14"/>
        <rFont val="宋体"/>
        <charset val="134"/>
      </rPr>
      <t>储能系统建设项目</t>
    </r>
  </si>
  <si>
    <r>
      <rPr>
        <sz val="14"/>
        <rFont val="宋体"/>
        <charset val="134"/>
      </rPr>
      <t>项目位于稀土高新区滨河新区，占地</t>
    </r>
    <r>
      <rPr>
        <sz val="14"/>
        <rFont val="Times New Roman"/>
        <charset val="134"/>
      </rPr>
      <t>92</t>
    </r>
    <r>
      <rPr>
        <sz val="14"/>
        <rFont val="宋体"/>
        <charset val="134"/>
      </rPr>
      <t>亩，项目占地约</t>
    </r>
    <r>
      <rPr>
        <sz val="14"/>
        <rFont val="Times New Roman"/>
        <charset val="134"/>
      </rPr>
      <t>90</t>
    </r>
    <r>
      <rPr>
        <sz val="14"/>
        <rFont val="宋体"/>
        <charset val="134"/>
      </rPr>
      <t>亩，建设储能生产线。</t>
    </r>
  </si>
  <si>
    <t>包头宇创磁应用科技有限公司无线充电磁组件及成品项目</t>
  </si>
  <si>
    <t>项目建设无线充电磁组件及成品生产线</t>
  </si>
  <si>
    <t>包头市金蒙汇磁材料有限责任公司高端智能手机对焦微电机模组项目</t>
  </si>
  <si>
    <r>
      <rPr>
        <sz val="14"/>
        <rFont val="宋体"/>
        <charset val="134"/>
      </rPr>
      <t>新建高端智能手机对焦微电机模组。本项目建设自动化组建生产线</t>
    </r>
    <r>
      <rPr>
        <sz val="14"/>
        <rFont val="Times New Roman"/>
        <charset val="134"/>
      </rPr>
      <t>10</t>
    </r>
    <r>
      <rPr>
        <sz val="14"/>
        <rFont val="宋体"/>
        <charset val="134"/>
      </rPr>
      <t>条，通过创新将建成自动化生产线，使得产品尺寸及磁钢性能优于行业平均水平。</t>
    </r>
  </si>
  <si>
    <r>
      <rPr>
        <sz val="14"/>
        <rFont val="宋体"/>
        <charset val="134"/>
      </rPr>
      <t>湖南引卓恩精密制造有限公司年产</t>
    </r>
    <r>
      <rPr>
        <sz val="14"/>
        <rFont val="Times New Roman"/>
        <charset val="134"/>
      </rPr>
      <t>10</t>
    </r>
    <r>
      <rPr>
        <sz val="14"/>
        <rFont val="宋体"/>
        <charset val="134"/>
      </rPr>
      <t>万台多品类永磁电机项目</t>
    </r>
  </si>
  <si>
    <r>
      <rPr>
        <sz val="14"/>
        <rFont val="宋体"/>
        <charset val="134"/>
      </rPr>
      <t>项目位于稀土高新区稀土永磁电机产业园，拟租赁</t>
    </r>
    <r>
      <rPr>
        <sz val="14"/>
        <rFont val="Times New Roman"/>
        <charset val="134"/>
      </rPr>
      <t>1</t>
    </r>
    <r>
      <rPr>
        <sz val="14"/>
        <rFont val="宋体"/>
        <charset val="134"/>
      </rPr>
      <t>号厂房共</t>
    </r>
    <r>
      <rPr>
        <sz val="14"/>
        <rFont val="Times New Roman"/>
        <charset val="134"/>
      </rPr>
      <t>9450</t>
    </r>
    <r>
      <rPr>
        <sz val="14"/>
        <rFont val="宋体"/>
        <charset val="134"/>
      </rPr>
      <t>平方米，新建直线电机，</t>
    </r>
    <r>
      <rPr>
        <sz val="14"/>
        <rFont val="Times New Roman"/>
        <charset val="134"/>
      </rPr>
      <t>DDR</t>
    </r>
    <r>
      <rPr>
        <sz val="14"/>
        <rFont val="宋体"/>
        <charset val="134"/>
      </rPr>
      <t>电机，新能源启动电机，隔离变压器，无人机电机，弹射组件，深水动力装置等项目。</t>
    </r>
  </si>
  <si>
    <r>
      <rPr>
        <sz val="14"/>
        <rFont val="宋体"/>
        <charset val="134"/>
      </rPr>
      <t>上海盘毂动力科技公司年产</t>
    </r>
    <r>
      <rPr>
        <sz val="14"/>
        <rFont val="Times New Roman"/>
        <charset val="134"/>
      </rPr>
      <t>1</t>
    </r>
    <r>
      <rPr>
        <sz val="14"/>
        <rFont val="宋体"/>
        <charset val="134"/>
      </rPr>
      <t>万台轴向磁通电机制造项目</t>
    </r>
  </si>
  <si>
    <t>项目拟在稀土高新区稀土永磁电机产业园建设特种车辆轮边电机、工业先进电机制造基地。</t>
  </si>
  <si>
    <r>
      <rPr>
        <sz val="14"/>
        <rFont val="宋体"/>
        <charset val="134"/>
      </rPr>
      <t>包头磁馨电子公司（二期）年产</t>
    </r>
    <r>
      <rPr>
        <sz val="14"/>
        <rFont val="Times New Roman"/>
        <charset val="134"/>
      </rPr>
      <t>1</t>
    </r>
    <r>
      <rPr>
        <sz val="14"/>
        <rFont val="宋体"/>
        <charset val="134"/>
      </rPr>
      <t>亿只新型微型电机项目</t>
    </r>
  </si>
  <si>
    <r>
      <rPr>
        <sz val="14"/>
        <rFont val="宋体"/>
        <charset val="134"/>
      </rPr>
      <t>建设年产</t>
    </r>
    <r>
      <rPr>
        <sz val="14"/>
        <rFont val="Times New Roman"/>
        <charset val="134"/>
      </rPr>
      <t>1</t>
    </r>
    <r>
      <rPr>
        <sz val="14"/>
        <rFont val="宋体"/>
        <charset val="134"/>
      </rPr>
      <t>亿只新型防抖马达产业基地，生产新型防抖马达（</t>
    </r>
    <r>
      <rPr>
        <sz val="14"/>
        <rFont val="Times New Roman"/>
        <charset val="134"/>
      </rPr>
      <t>VCM</t>
    </r>
    <r>
      <rPr>
        <sz val="14"/>
        <rFont val="宋体"/>
        <charset val="134"/>
      </rPr>
      <t>）包括研发、试验、全自动化生产线等公辅设施。</t>
    </r>
  </si>
  <si>
    <r>
      <rPr>
        <sz val="14"/>
        <rFont val="宋体"/>
        <charset val="134"/>
      </rPr>
      <t>包头常铝北方铝业公司年产</t>
    </r>
    <r>
      <rPr>
        <sz val="14"/>
        <rFont val="Times New Roman"/>
        <charset val="134"/>
      </rPr>
      <t>10</t>
    </r>
    <r>
      <rPr>
        <sz val="14"/>
        <rFont val="宋体"/>
        <charset val="134"/>
      </rPr>
      <t>万吨再生铝配套项目</t>
    </r>
  </si>
  <si>
    <r>
      <rPr>
        <sz val="14"/>
        <rFont val="宋体"/>
        <charset val="134"/>
      </rPr>
      <t>新建</t>
    </r>
    <r>
      <rPr>
        <sz val="14"/>
        <rFont val="Times New Roman"/>
        <charset val="134"/>
      </rPr>
      <t>10</t>
    </r>
    <r>
      <rPr>
        <sz val="14"/>
        <rFont val="宋体"/>
        <charset val="134"/>
      </rPr>
      <t>万吨再生铝辅助配套设施。</t>
    </r>
  </si>
  <si>
    <t>包头市供水有限责任公司包头市老旧二次供水管网漏损控制技术改造提升项目</t>
  </si>
  <si>
    <t>项目对居民小区二次供水管网、单元入户、室内立管及水表出户更新改造。</t>
  </si>
  <si>
    <r>
      <rPr>
        <sz val="14"/>
        <rFont val="宋体"/>
        <charset val="134"/>
      </rPr>
      <t>日本相模化学金属株式会社年产</t>
    </r>
    <r>
      <rPr>
        <sz val="14"/>
        <rFont val="Times New Roman"/>
        <charset val="134"/>
      </rPr>
      <t>5000</t>
    </r>
    <r>
      <rPr>
        <sz val="14"/>
        <rFont val="宋体"/>
        <charset val="134"/>
      </rPr>
      <t>吨电机磁组件项目</t>
    </r>
  </si>
  <si>
    <r>
      <rPr>
        <sz val="14"/>
        <rFont val="宋体"/>
        <charset val="134"/>
      </rPr>
      <t>项目位于稀土高新区希望园区，占地</t>
    </r>
    <r>
      <rPr>
        <sz val="14"/>
        <rFont val="Times New Roman"/>
        <charset val="134"/>
      </rPr>
      <t>60</t>
    </r>
    <r>
      <rPr>
        <sz val="14"/>
        <rFont val="宋体"/>
        <charset val="134"/>
      </rPr>
      <t>亩，新建生产能力</t>
    </r>
    <r>
      <rPr>
        <sz val="14"/>
        <rFont val="Times New Roman"/>
        <charset val="134"/>
      </rPr>
      <t>2500</t>
    </r>
    <r>
      <rPr>
        <sz val="14"/>
        <rFont val="宋体"/>
        <charset val="134"/>
      </rPr>
      <t>吨</t>
    </r>
    <r>
      <rPr>
        <sz val="14"/>
        <rFont val="Times New Roman"/>
        <charset val="134"/>
      </rPr>
      <t>/</t>
    </r>
    <r>
      <rPr>
        <sz val="14"/>
        <rFont val="宋体"/>
        <charset val="134"/>
      </rPr>
      <t>年的高性能钕铁硼磁体。</t>
    </r>
  </si>
  <si>
    <r>
      <rPr>
        <sz val="14"/>
        <rFont val="宋体"/>
        <charset val="134"/>
      </rPr>
      <t>浙江卧龙储能公司年产</t>
    </r>
    <r>
      <rPr>
        <sz val="14"/>
        <rFont val="Times New Roman"/>
        <charset val="134"/>
      </rPr>
      <t>1.5GWh</t>
    </r>
    <r>
      <rPr>
        <sz val="14"/>
        <rFont val="宋体"/>
        <charset val="134"/>
      </rPr>
      <t>储能系统集成建设项目</t>
    </r>
  </si>
  <si>
    <r>
      <rPr>
        <sz val="14"/>
        <rFont val="宋体"/>
        <charset val="134"/>
      </rPr>
      <t>建设包括半自动模组</t>
    </r>
    <r>
      <rPr>
        <sz val="14"/>
        <rFont val="Times New Roman"/>
        <charset val="134"/>
      </rPr>
      <t>-PACK</t>
    </r>
    <r>
      <rPr>
        <sz val="14"/>
        <rFont val="宋体"/>
        <charset val="134"/>
      </rPr>
      <t>产线、集成总装产线、高压调试系统等，满足液冷</t>
    </r>
    <r>
      <rPr>
        <sz val="14"/>
        <rFont val="Times New Roman"/>
        <charset val="134"/>
      </rPr>
      <t>48S/52S-PACK</t>
    </r>
    <r>
      <rPr>
        <sz val="14"/>
        <rFont val="宋体"/>
        <charset val="134"/>
      </rPr>
      <t>及液冷集成总装产品的生产与调试，项目分两期实施。一期实施计划</t>
    </r>
    <r>
      <rPr>
        <sz val="14"/>
        <rFont val="Times New Roman"/>
        <charset val="134"/>
      </rPr>
      <t>:</t>
    </r>
    <r>
      <rPr>
        <sz val="14"/>
        <rFont val="宋体"/>
        <charset val="134"/>
      </rPr>
      <t>一期完成项目及设备方案并通过集团生产线投资申报，并完成第一客产线的调试及试运行。二期实施计划</t>
    </r>
    <r>
      <rPr>
        <sz val="14"/>
        <rFont val="Times New Roman"/>
        <charset val="134"/>
      </rPr>
      <t>:</t>
    </r>
    <r>
      <rPr>
        <sz val="14"/>
        <rFont val="宋体"/>
        <charset val="134"/>
      </rPr>
      <t>二期根据集团的统筹部署推进。</t>
    </r>
  </si>
  <si>
    <r>
      <rPr>
        <sz val="14"/>
        <rFont val="宋体"/>
        <charset val="134"/>
      </rPr>
      <t>嘉兴煜邦智源科技公司年产</t>
    </r>
    <r>
      <rPr>
        <sz val="14"/>
        <rFont val="Times New Roman"/>
        <charset val="134"/>
      </rPr>
      <t>1GW</t>
    </r>
    <r>
      <rPr>
        <sz val="14"/>
        <rFont val="宋体"/>
        <charset val="134"/>
      </rPr>
      <t>新型储能设备制造项目</t>
    </r>
  </si>
  <si>
    <r>
      <rPr>
        <sz val="14"/>
        <rFont val="宋体"/>
        <charset val="134"/>
      </rPr>
      <t>项目计划分</t>
    </r>
    <r>
      <rPr>
        <sz val="14"/>
        <rFont val="Times New Roman"/>
        <charset val="134"/>
      </rPr>
      <t>2</t>
    </r>
    <r>
      <rPr>
        <sz val="14"/>
        <rFont val="宋体"/>
        <charset val="134"/>
      </rPr>
      <t>期实施。建设期</t>
    </r>
    <r>
      <rPr>
        <sz val="14"/>
        <rFont val="Times New Roman"/>
        <charset val="134"/>
      </rPr>
      <t>18</t>
    </r>
    <r>
      <rPr>
        <sz val="14"/>
        <rFont val="宋体"/>
        <charset val="134"/>
      </rPr>
      <t>个月。主要建设内容为年产</t>
    </r>
    <r>
      <rPr>
        <sz val="14"/>
        <rFont val="Times New Roman"/>
        <charset val="134"/>
      </rPr>
      <t>1GW</t>
    </r>
    <r>
      <rPr>
        <sz val="14"/>
        <rFont val="宋体"/>
        <charset val="134"/>
      </rPr>
      <t>大功率储能变流器生产线；</t>
    </r>
    <r>
      <rPr>
        <sz val="14"/>
        <rFont val="Times New Roman"/>
        <charset val="134"/>
      </rPr>
      <t>5GWh</t>
    </r>
    <r>
      <rPr>
        <sz val="14"/>
        <rFont val="宋体"/>
        <charset val="134"/>
      </rPr>
      <t>智能化大型储能系统集成生产线。</t>
    </r>
  </si>
  <si>
    <r>
      <rPr>
        <sz val="14"/>
        <rFont val="宋体"/>
        <charset val="134"/>
      </rPr>
      <t>宁波招宝磁业公司年产</t>
    </r>
    <r>
      <rPr>
        <sz val="14"/>
        <rFont val="Times New Roman"/>
        <charset val="134"/>
      </rPr>
      <t>3000</t>
    </r>
    <r>
      <rPr>
        <sz val="14"/>
        <rFont val="宋体"/>
        <charset val="134"/>
      </rPr>
      <t>吨稀土永磁材料项目</t>
    </r>
  </si>
  <si>
    <r>
      <rPr>
        <sz val="14"/>
        <rFont val="宋体"/>
        <charset val="134"/>
      </rPr>
      <t>项目位于稀土应用产业园，拟新建年产</t>
    </r>
    <r>
      <rPr>
        <sz val="14"/>
        <rFont val="Times New Roman"/>
        <charset val="134"/>
      </rPr>
      <t>3000</t>
    </r>
    <r>
      <rPr>
        <sz val="14"/>
        <rFont val="宋体"/>
        <charset val="134"/>
      </rPr>
      <t>吨高端制造高性能稀土永磁材料生产线及配套设施。</t>
    </r>
  </si>
  <si>
    <t>内蒙古北方稀土新材料技术创新有限公司稀土新材料技术创新中心科技突围中试示范项目</t>
  </si>
  <si>
    <r>
      <rPr>
        <sz val="14"/>
        <rFont val="宋体"/>
        <charset val="134"/>
      </rPr>
      <t>主要研发一是尺寸及重量远小于欧美日韩同搭建国内首台套毫瓦级盘式电机智能化中试示范线，实现年产量</t>
    </r>
    <r>
      <rPr>
        <sz val="14"/>
        <rFont val="Times New Roman"/>
        <charset val="134"/>
      </rPr>
      <t>10</t>
    </r>
    <r>
      <rPr>
        <sz val="14"/>
        <rFont val="宋体"/>
        <charset val="134"/>
      </rPr>
      <t>万台。二是研发热流变</t>
    </r>
    <r>
      <rPr>
        <sz val="14"/>
        <rFont val="Times New Roman"/>
        <charset val="134"/>
      </rPr>
      <t>/</t>
    </r>
    <r>
      <rPr>
        <sz val="14"/>
        <rFont val="宋体"/>
        <charset val="134"/>
      </rPr>
      <t>热轧辐向取向稀土永磁管制备关键技术，实现长度、直径和壁厚大范围可调的热流变</t>
    </r>
    <r>
      <rPr>
        <sz val="14"/>
        <rFont val="Times New Roman"/>
        <charset val="134"/>
      </rPr>
      <t>/</t>
    </r>
    <r>
      <rPr>
        <sz val="14"/>
        <rFont val="宋体"/>
        <charset val="134"/>
      </rPr>
      <t>热轧辐向取向永磁管关键技术和产业装备的开发，建设热流变轧制辐向取向稀土永磁管中试生产线，实现稀土永磁管的低能耗、低成本、高效率批量生产。三是将稀土与纺织轻工业结合，开发出舒适、环保的人体热管理稀土纺织材料，建设一条百吨级稀土热管理纺织材料中试示范线，提高稀土纺织材料的产量。</t>
    </r>
  </si>
  <si>
    <t>内蒙古自治区高层次人才创新创业基地提升改造项目</t>
  </si>
  <si>
    <t>对海创大厦及6栋生产厂房进行改造，运营盘活闲置场地，依托先进地区丰富的人才资源，刚柔并举引进清华大学、北京科技大学、上海交通大学、南京理工大学等一批高层次人才，通过提供孵化、研发、市场开拓、融资等一整套服务，不断嫁接人才、成果、科技型企业等各类主体，推动稀土纳米断热材料、稀土红外反射中空隔热聚酰胺纤维技术等先进技术落地转化，打造高能级高层次人才创新创业基地。</t>
  </si>
  <si>
    <t>内蒙古高新控股有限公司稀土实验室园区项目</t>
  </si>
  <si>
    <t>稀土实验室占地面积120亩,研发中心楼一栋(六层,框架
结构,建筑面积9744平方米),办公楼及锅炉房一栋(二
层,砖混结构,建筑面积2994平方米),二者合计12738平
方米。厂房六栋,钢结构,总面积27004平方米(4号4044
平方米,5号2592平方米,6号3025平方米,7号7767平方米
,8号7560平方米,9号2016平方米)</t>
  </si>
  <si>
    <t>南京瀚深稀土基近零排放控制系统项目</t>
  </si>
  <si>
    <r>
      <rPr>
        <sz val="14"/>
        <rFont val="宋体"/>
        <charset val="134"/>
      </rPr>
      <t>使用稀土永磁电机产业园</t>
    </r>
    <r>
      <rPr>
        <sz val="14"/>
        <rFont val="Times New Roman"/>
        <charset val="134"/>
      </rPr>
      <t>A2</t>
    </r>
    <r>
      <rPr>
        <sz val="14"/>
        <rFont val="宋体"/>
        <charset val="134"/>
      </rPr>
      <t>厂房，建设年产</t>
    </r>
    <r>
      <rPr>
        <sz val="14"/>
        <rFont val="Times New Roman"/>
        <charset val="134"/>
      </rPr>
      <t>5</t>
    </r>
    <r>
      <rPr>
        <sz val="14"/>
        <rFont val="宋体"/>
        <charset val="134"/>
      </rPr>
      <t>万台套稀土基功能材料近零排放控制系统生产线及研发平台。</t>
    </r>
  </si>
  <si>
    <t>内蒙古欣农文旅有限责任公司包头沿黄水生态治理及产业设施提升融合项目</t>
  </si>
  <si>
    <t>项目对包头沿黄水生态治理及产业设施提升融合项目对小召湾村实施村庄环境整治提升，主要包括污水管网、农村厕所等基础设施提升改造、乡村院落风貌整治和村庄绿化美化。</t>
  </si>
  <si>
    <r>
      <rPr>
        <sz val="14"/>
        <rFont val="宋体"/>
        <charset val="134"/>
      </rPr>
      <t>湖南优普森电气公司年产</t>
    </r>
    <r>
      <rPr>
        <sz val="14"/>
        <rFont val="Times New Roman"/>
        <charset val="134"/>
      </rPr>
      <t>1500</t>
    </r>
    <r>
      <rPr>
        <sz val="14"/>
        <rFont val="宋体"/>
        <charset val="134"/>
      </rPr>
      <t>台低转速大扭矩工业电机项目</t>
    </r>
  </si>
  <si>
    <t>本项目租用包头稀土高新区电机产业园标准厂房，建设低转速大扭矩工业电机生产线。购置动平衡机、智能试验系统等并配套公辅设施。</t>
  </si>
  <si>
    <t>包头稀土研究院北方稀土瑞泓（包头）新材料科技有限责任公司稀土功能助剂、改性高分子专用料与制品产业化培育中试线项目</t>
  </si>
  <si>
    <r>
      <rPr>
        <sz val="14"/>
        <rFont val="宋体"/>
        <charset val="134"/>
      </rPr>
      <t>项目位于高新区稀土产医疗产业园，新建年产</t>
    </r>
    <r>
      <rPr>
        <sz val="14"/>
        <rFont val="Times New Roman"/>
        <charset val="134"/>
      </rPr>
      <t>5000</t>
    </r>
    <r>
      <rPr>
        <sz val="14"/>
        <rFont val="宋体"/>
        <charset val="134"/>
      </rPr>
      <t>吨稀土复合阻燃剂、稀土高分子专用料及制品产业化示范线及配套设施。</t>
    </r>
  </si>
  <si>
    <r>
      <rPr>
        <sz val="14"/>
        <rFont val="宋体"/>
        <charset val="134"/>
      </rPr>
      <t>内蒙古天石科技发展有限公司年产</t>
    </r>
    <r>
      <rPr>
        <sz val="14"/>
        <rFont val="Times New Roman"/>
        <charset val="134"/>
      </rPr>
      <t>16000</t>
    </r>
    <r>
      <rPr>
        <sz val="14"/>
        <rFont val="宋体"/>
        <charset val="134"/>
      </rPr>
      <t>吨高端稀土基复合功能材料及</t>
    </r>
    <r>
      <rPr>
        <sz val="14"/>
        <rFont val="Times New Roman"/>
        <charset val="134"/>
      </rPr>
      <t>7000</t>
    </r>
    <r>
      <rPr>
        <sz val="14"/>
        <rFont val="宋体"/>
        <charset val="134"/>
      </rPr>
      <t>吨稀土化合物项目</t>
    </r>
  </si>
  <si>
    <r>
      <rPr>
        <sz val="14"/>
        <rFont val="宋体"/>
        <charset val="134"/>
      </rPr>
      <t>项目位于稀土高新区稀土应用产业园</t>
    </r>
    <r>
      <rPr>
        <sz val="14"/>
        <rFont val="Times New Roman"/>
        <charset val="134"/>
      </rPr>
      <t>,</t>
    </r>
    <r>
      <rPr>
        <sz val="14"/>
        <rFont val="宋体"/>
        <charset val="134"/>
      </rPr>
      <t>占地</t>
    </r>
    <r>
      <rPr>
        <sz val="14"/>
        <rFont val="Times New Roman"/>
        <charset val="134"/>
      </rPr>
      <t>50</t>
    </r>
    <r>
      <rPr>
        <sz val="14"/>
        <rFont val="宋体"/>
        <charset val="134"/>
      </rPr>
      <t>亩，新建年产</t>
    </r>
    <r>
      <rPr>
        <sz val="14"/>
        <rFont val="Times New Roman"/>
        <charset val="134"/>
      </rPr>
      <t>10000</t>
    </r>
    <r>
      <rPr>
        <sz val="14"/>
        <rFont val="宋体"/>
        <charset val="134"/>
      </rPr>
      <t>吨高端稀土基复合催化剂生产线及配套设施。</t>
    </r>
  </si>
  <si>
    <t>宜兴华永公司内蒙古风电电机制造基地项目</t>
  </si>
  <si>
    <r>
      <rPr>
        <sz val="14"/>
        <rFont val="宋体"/>
        <charset val="134"/>
      </rPr>
      <t>项目计划分二期实施，其中一期拟建设年产</t>
    </r>
    <r>
      <rPr>
        <sz val="14"/>
        <rFont val="Times New Roman"/>
        <charset val="134"/>
      </rPr>
      <t>1000</t>
    </r>
    <r>
      <rPr>
        <sz val="14"/>
        <rFont val="宋体"/>
        <charset val="134"/>
      </rPr>
      <t>台（套）</t>
    </r>
    <r>
      <rPr>
        <sz val="14"/>
        <rFont val="Times New Roman"/>
        <charset val="134"/>
      </rPr>
      <t>1-10</t>
    </r>
    <r>
      <rPr>
        <sz val="14"/>
        <rFont val="宋体"/>
        <charset val="134"/>
      </rPr>
      <t>兆瓦级稀土永磁风电风力发电机总装厂房、喷涂房和配套设备产线。二期拟建设稀土永磁风电电机试验站项目。</t>
    </r>
  </si>
  <si>
    <r>
      <rPr>
        <sz val="14"/>
        <rFont val="宋体"/>
        <charset val="134"/>
      </rPr>
      <t>浙江尚驰电气公司年产</t>
    </r>
    <r>
      <rPr>
        <sz val="14"/>
        <rFont val="Times New Roman"/>
        <charset val="134"/>
      </rPr>
      <t>10</t>
    </r>
    <r>
      <rPr>
        <sz val="14"/>
        <rFont val="宋体"/>
        <charset val="134"/>
      </rPr>
      <t>万台新能源永磁驱动系统北方基地项目</t>
    </r>
  </si>
  <si>
    <r>
      <rPr>
        <sz val="14"/>
        <rFont val="宋体"/>
        <charset val="134"/>
      </rPr>
      <t>建设年产</t>
    </r>
    <r>
      <rPr>
        <sz val="14"/>
        <rFont val="Times New Roman"/>
        <charset val="134"/>
      </rPr>
      <t>6000</t>
    </r>
    <r>
      <rPr>
        <sz val="14"/>
        <rFont val="宋体"/>
        <charset val="134"/>
      </rPr>
      <t>台新能源永磁电机智能化先进生产线</t>
    </r>
  </si>
  <si>
    <t>内蒙古欣农文旅有限责任公司包头黄河景区（黄河大集）商业运营配套项目</t>
  </si>
  <si>
    <t>本项目占地面积约230429.72㎡（合约345.64亩），总建筑面积约9480.00㎡（新增钢结构建筑面积2892.00㎡，装修提升建筑面积6588.00㎡），庭院提升用地面积约11283.00㎡，护坡整理用地面积约11333.39㎡，草甸欢乐谷打造用地面积约133333.33㎡，田园牧场打造用地面积约65000.00㎡。</t>
  </si>
  <si>
    <t>北方中鑫安泰新材料（内蒙古）有限公司扩建年产8000吨稀土金属及合金项目</t>
  </si>
  <si>
    <t>项目建设年产8000吨稀土金属及合金生产线及配套设施。</t>
  </si>
  <si>
    <t>包头市昊鑫美磁科技有限责任公司高性能钕铁硼切片、打孔、激光加工项目</t>
  </si>
  <si>
    <r>
      <rPr>
        <sz val="14"/>
        <rFont val="宋体"/>
        <charset val="134"/>
      </rPr>
      <t>本项目租用包头市稀土高新技术产业开发区稀土新材料产业基地</t>
    </r>
    <r>
      <rPr>
        <sz val="14"/>
        <rFont val="Times New Roman"/>
        <charset val="134"/>
      </rPr>
      <t>E15</t>
    </r>
    <r>
      <rPr>
        <sz val="14"/>
        <rFont val="宋体"/>
        <charset val="134"/>
      </rPr>
      <t>车间及相关配套设施，建设高性能钕铁硼切片、打孔、激光加工项目。年加工钕铁硼磁材</t>
    </r>
    <r>
      <rPr>
        <sz val="14"/>
        <rFont val="Times New Roman"/>
        <charset val="134"/>
      </rPr>
      <t>700t</t>
    </r>
    <r>
      <rPr>
        <sz val="14"/>
        <rFont val="宋体"/>
        <charset val="134"/>
      </rPr>
      <t>。</t>
    </r>
  </si>
  <si>
    <t>包头滨河置业有限责任公司水岸花都住宅小区三期项目</t>
  </si>
  <si>
    <r>
      <rPr>
        <sz val="14"/>
        <rFont val="宋体"/>
        <charset val="134"/>
      </rPr>
      <t>水岸花都三期项目总建筑面积</t>
    </r>
    <r>
      <rPr>
        <sz val="14"/>
        <rFont val="Times New Roman"/>
        <charset val="134"/>
      </rPr>
      <t>116821</t>
    </r>
    <r>
      <rPr>
        <sz val="14"/>
        <rFont val="宋体"/>
        <charset val="134"/>
      </rPr>
      <t>平方米，其中地下车库建筑面积</t>
    </r>
    <r>
      <rPr>
        <sz val="14"/>
        <rFont val="Times New Roman"/>
        <charset val="134"/>
      </rPr>
      <t>22647</t>
    </r>
    <r>
      <rPr>
        <sz val="14"/>
        <rFont val="宋体"/>
        <charset val="134"/>
      </rPr>
      <t>平方米。容积率为</t>
    </r>
    <r>
      <rPr>
        <sz val="14"/>
        <rFont val="Times New Roman"/>
        <charset val="134"/>
      </rPr>
      <t>1.2,</t>
    </r>
    <r>
      <rPr>
        <sz val="14"/>
        <rFont val="宋体"/>
        <charset val="134"/>
      </rPr>
      <t>绿地率</t>
    </r>
    <r>
      <rPr>
        <sz val="14"/>
        <rFont val="Times New Roman"/>
        <charset val="134"/>
      </rPr>
      <t>40</t>
    </r>
    <r>
      <rPr>
        <sz val="14"/>
        <rFont val="宋体"/>
        <charset val="134"/>
      </rPr>
      <t>％。</t>
    </r>
    <r>
      <rPr>
        <sz val="14"/>
        <rFont val="Times New Roman"/>
        <charset val="134"/>
      </rPr>
      <t>14</t>
    </r>
    <r>
      <rPr>
        <sz val="14"/>
        <rFont val="宋体"/>
        <charset val="134"/>
      </rPr>
      <t>栋住宅楼，</t>
    </r>
    <r>
      <rPr>
        <sz val="14"/>
        <rFont val="Times New Roman"/>
        <charset val="134"/>
      </rPr>
      <t>1</t>
    </r>
    <r>
      <rPr>
        <sz val="14"/>
        <rFont val="宋体"/>
        <charset val="134"/>
      </rPr>
      <t>座幼儿园。</t>
    </r>
  </si>
  <si>
    <r>
      <rPr>
        <sz val="14"/>
        <rFont val="宋体"/>
        <charset val="134"/>
      </rPr>
      <t>包头南海</t>
    </r>
    <r>
      <rPr>
        <sz val="14"/>
        <rFont val="Times New Roman"/>
        <charset val="134"/>
      </rPr>
      <t>220</t>
    </r>
    <r>
      <rPr>
        <sz val="14"/>
        <rFont val="宋体"/>
        <charset val="134"/>
      </rPr>
      <t>千伏输变电工程项目</t>
    </r>
  </si>
  <si>
    <t>电力电网</t>
  </si>
  <si>
    <r>
      <rPr>
        <sz val="14"/>
        <rFont val="宋体"/>
        <charset val="134"/>
      </rPr>
      <t>变电容量</t>
    </r>
    <r>
      <rPr>
        <sz val="14"/>
        <rFont val="Times New Roman"/>
        <charset val="134"/>
      </rPr>
      <t>36</t>
    </r>
    <r>
      <rPr>
        <sz val="14"/>
        <rFont val="宋体"/>
        <charset val="134"/>
      </rPr>
      <t>万千伏安，新建线路</t>
    </r>
    <r>
      <rPr>
        <sz val="14"/>
        <rFont val="Times New Roman"/>
        <charset val="134"/>
      </rPr>
      <t>220</t>
    </r>
    <r>
      <rPr>
        <sz val="14"/>
        <rFont val="宋体"/>
        <charset val="134"/>
      </rPr>
      <t>千伏线路</t>
    </r>
    <r>
      <rPr>
        <sz val="14"/>
        <rFont val="Times New Roman"/>
        <charset val="134"/>
      </rPr>
      <t>9</t>
    </r>
    <r>
      <rPr>
        <sz val="14"/>
        <rFont val="宋体"/>
        <charset val="134"/>
      </rPr>
      <t>千米。</t>
    </r>
  </si>
  <si>
    <r>
      <rPr>
        <sz val="14"/>
        <rFont val="宋体"/>
        <charset val="134"/>
      </rPr>
      <t>稀土高新区稀土永磁电机产业园（</t>
    </r>
    <r>
      <rPr>
        <sz val="14"/>
        <rFont val="Times New Roman"/>
        <charset val="134"/>
      </rPr>
      <t>210</t>
    </r>
    <r>
      <rPr>
        <sz val="14"/>
        <rFont val="宋体"/>
        <charset val="134"/>
      </rPr>
      <t>国道以东）配套市政基础设施二期工程</t>
    </r>
  </si>
  <si>
    <r>
      <rPr>
        <sz val="14"/>
        <rFont val="宋体"/>
        <charset val="134"/>
      </rPr>
      <t>新建雨水管线</t>
    </r>
    <r>
      <rPr>
        <sz val="14"/>
        <rFont val="Times New Roman"/>
        <charset val="134"/>
      </rPr>
      <t>11544</t>
    </r>
    <r>
      <rPr>
        <sz val="14"/>
        <rFont val="宋体"/>
        <charset val="134"/>
      </rPr>
      <t>米，污水管线</t>
    </r>
    <r>
      <rPr>
        <sz val="14"/>
        <rFont val="Times New Roman"/>
        <charset val="134"/>
      </rPr>
      <t>6568</t>
    </r>
    <r>
      <rPr>
        <sz val="14"/>
        <rFont val="宋体"/>
        <charset val="134"/>
      </rPr>
      <t>米，给水管线</t>
    </r>
    <r>
      <rPr>
        <sz val="14"/>
        <rFont val="Times New Roman"/>
        <charset val="134"/>
      </rPr>
      <t>2202</t>
    </r>
    <r>
      <rPr>
        <sz val="14"/>
        <rFont val="宋体"/>
        <charset val="134"/>
      </rPr>
      <t>米，道路长</t>
    </r>
    <r>
      <rPr>
        <sz val="14"/>
        <rFont val="Times New Roman"/>
        <charset val="134"/>
      </rPr>
      <t>9554.96</t>
    </r>
    <r>
      <rPr>
        <sz val="14"/>
        <rFont val="宋体"/>
        <charset val="134"/>
      </rPr>
      <t>米，面积</t>
    </r>
    <r>
      <rPr>
        <sz val="14"/>
        <rFont val="Times New Roman"/>
        <charset val="134"/>
      </rPr>
      <t>84300</t>
    </r>
    <r>
      <rPr>
        <sz val="14"/>
        <rFont val="宋体"/>
        <charset val="134"/>
      </rPr>
      <t>平米，人行道硬化面积</t>
    </r>
    <r>
      <rPr>
        <sz val="14"/>
        <rFont val="Times New Roman"/>
        <charset val="134"/>
      </rPr>
      <t>42919</t>
    </r>
    <r>
      <rPr>
        <sz val="14"/>
        <rFont val="宋体"/>
        <charset val="134"/>
      </rPr>
      <t>平方米，行道树</t>
    </r>
    <r>
      <rPr>
        <sz val="14"/>
        <rFont val="Times New Roman"/>
        <charset val="134"/>
      </rPr>
      <t>3220</t>
    </r>
    <r>
      <rPr>
        <sz val="14"/>
        <rFont val="宋体"/>
        <charset val="134"/>
      </rPr>
      <t>株，绿化面积</t>
    </r>
    <r>
      <rPr>
        <sz val="14"/>
        <rFont val="Times New Roman"/>
        <charset val="134"/>
      </rPr>
      <t>15665</t>
    </r>
    <r>
      <rPr>
        <sz val="14"/>
        <rFont val="宋体"/>
        <charset val="134"/>
      </rPr>
      <t>平方米等。</t>
    </r>
  </si>
  <si>
    <r>
      <rPr>
        <sz val="14"/>
        <rFont val="宋体"/>
        <charset val="134"/>
      </rPr>
      <t>稀土高新区</t>
    </r>
    <r>
      <rPr>
        <sz val="14"/>
        <rFont val="Times New Roman"/>
        <charset val="134"/>
      </rPr>
      <t>“</t>
    </r>
    <r>
      <rPr>
        <sz val="14"/>
        <rFont val="宋体"/>
        <charset val="134"/>
      </rPr>
      <t>两个稀土基地</t>
    </r>
    <r>
      <rPr>
        <sz val="14"/>
        <rFont val="Times New Roman"/>
        <charset val="134"/>
      </rPr>
      <t>'</t>
    </r>
    <r>
      <rPr>
        <sz val="14"/>
        <rFont val="宋体"/>
        <charset val="134"/>
      </rPr>
      <t>配套市政管网改造项目</t>
    </r>
  </si>
  <si>
    <r>
      <rPr>
        <sz val="14"/>
        <rFont val="宋体"/>
        <charset val="134"/>
      </rPr>
      <t>新建区间七路、荣泰路、光耀路、东方希望大道、鹏程路等雨水管线</t>
    </r>
    <r>
      <rPr>
        <sz val="14"/>
        <rFont val="Times New Roman"/>
        <charset val="134"/>
      </rPr>
      <t>3566</t>
    </r>
    <r>
      <rPr>
        <sz val="14"/>
        <rFont val="宋体"/>
        <charset val="134"/>
      </rPr>
      <t>米、污水管线</t>
    </r>
    <r>
      <rPr>
        <sz val="14"/>
        <rFont val="Times New Roman"/>
        <charset val="134"/>
      </rPr>
      <t>20448</t>
    </r>
    <r>
      <rPr>
        <sz val="14"/>
        <rFont val="宋体"/>
        <charset val="134"/>
      </rPr>
      <t>米、给水管线</t>
    </r>
    <r>
      <rPr>
        <sz val="14"/>
        <rFont val="Times New Roman"/>
        <charset val="134"/>
      </rPr>
      <t>26446</t>
    </r>
    <r>
      <rPr>
        <sz val="14"/>
        <rFont val="宋体"/>
        <charset val="134"/>
      </rPr>
      <t>米、燃气管线</t>
    </r>
    <r>
      <rPr>
        <sz val="14"/>
        <rFont val="Times New Roman"/>
        <charset val="134"/>
      </rPr>
      <t>19635</t>
    </r>
    <r>
      <rPr>
        <sz val="14"/>
        <rFont val="宋体"/>
        <charset val="134"/>
      </rPr>
      <t>米，恢复道路</t>
    </r>
    <r>
      <rPr>
        <sz val="14"/>
        <rFont val="Times New Roman"/>
        <charset val="134"/>
      </rPr>
      <t>6250</t>
    </r>
    <r>
      <rPr>
        <sz val="14"/>
        <rFont val="宋体"/>
        <charset val="134"/>
      </rPr>
      <t>米</t>
    </r>
    <r>
      <rPr>
        <sz val="14"/>
        <rFont val="Times New Roman"/>
        <charset val="134"/>
      </rPr>
      <t>,</t>
    </r>
    <r>
      <rPr>
        <sz val="14"/>
        <rFont val="宋体"/>
        <charset val="134"/>
      </rPr>
      <t>恢复行车道面积</t>
    </r>
    <r>
      <rPr>
        <sz val="14"/>
        <rFont val="Times New Roman"/>
        <charset val="134"/>
      </rPr>
      <t>103670</t>
    </r>
    <r>
      <rPr>
        <sz val="14"/>
        <rFont val="宋体"/>
        <charset val="134"/>
      </rPr>
      <t>平方米。</t>
    </r>
  </si>
  <si>
    <t>稀土高新区稀土永磁电机产业园物流基地基础设施配套工程</t>
  </si>
  <si>
    <r>
      <rPr>
        <sz val="14"/>
        <rFont val="宋体"/>
        <charset val="134"/>
      </rPr>
      <t>新建雨水管线</t>
    </r>
    <r>
      <rPr>
        <sz val="14"/>
        <rFont val="Times New Roman"/>
        <charset val="134"/>
      </rPr>
      <t>3501</t>
    </r>
    <r>
      <rPr>
        <sz val="14"/>
        <rFont val="宋体"/>
        <charset val="134"/>
      </rPr>
      <t>米，污水管线</t>
    </r>
    <r>
      <rPr>
        <sz val="14"/>
        <rFont val="Times New Roman"/>
        <charset val="134"/>
      </rPr>
      <t>3822</t>
    </r>
    <r>
      <rPr>
        <sz val="14"/>
        <rFont val="宋体"/>
        <charset val="134"/>
      </rPr>
      <t>米，给水管线</t>
    </r>
    <r>
      <rPr>
        <sz val="14"/>
        <rFont val="Times New Roman"/>
        <charset val="134"/>
      </rPr>
      <t>4866</t>
    </r>
    <r>
      <rPr>
        <sz val="14"/>
        <rFont val="宋体"/>
        <charset val="134"/>
      </rPr>
      <t>米，道路长</t>
    </r>
    <r>
      <rPr>
        <sz val="14"/>
        <rFont val="Times New Roman"/>
        <charset val="134"/>
      </rPr>
      <t>2065.92</t>
    </r>
    <r>
      <rPr>
        <sz val="14"/>
        <rFont val="宋体"/>
        <charset val="134"/>
      </rPr>
      <t>米，面积</t>
    </r>
    <r>
      <rPr>
        <sz val="14"/>
        <rFont val="Times New Roman"/>
        <charset val="134"/>
      </rPr>
      <t>31800</t>
    </r>
    <r>
      <rPr>
        <sz val="14"/>
        <rFont val="宋体"/>
        <charset val="134"/>
      </rPr>
      <t>平米，人行道硬化面积</t>
    </r>
    <r>
      <rPr>
        <sz val="14"/>
        <rFont val="Times New Roman"/>
        <charset val="134"/>
      </rPr>
      <t>10968</t>
    </r>
    <r>
      <rPr>
        <sz val="14"/>
        <rFont val="宋体"/>
        <charset val="134"/>
      </rPr>
      <t>平方米，预应力空心板桥梁一座。</t>
    </r>
  </si>
  <si>
    <r>
      <rPr>
        <sz val="14"/>
        <rFont val="宋体"/>
        <charset val="134"/>
      </rPr>
      <t>泰富能源（包头）有限公司双良新能源光伏产业园</t>
    </r>
    <r>
      <rPr>
        <sz val="14"/>
        <rFont val="Times New Roman"/>
        <charset val="134"/>
      </rPr>
      <t>24MW</t>
    </r>
    <r>
      <rPr>
        <sz val="14"/>
        <rFont val="宋体"/>
        <charset val="134"/>
      </rPr>
      <t>分布式屋顶光伏项目</t>
    </r>
  </si>
  <si>
    <r>
      <rPr>
        <sz val="14"/>
        <rFont val="宋体"/>
        <charset val="134"/>
      </rPr>
      <t>本项目场址位于内蒙古包头市稀土高新区双良新能源光伏产业园屋顶上。屋顶为彩钢瓦屋顶。本工程建设容量直流侧约为</t>
    </r>
    <r>
      <rPr>
        <sz val="14"/>
        <rFont val="Times New Roman"/>
        <charset val="134"/>
      </rPr>
      <t>31.5356MWp,</t>
    </r>
    <r>
      <rPr>
        <sz val="14"/>
        <rFont val="宋体"/>
        <charset val="134"/>
      </rPr>
      <t>交流侧为</t>
    </r>
    <r>
      <rPr>
        <sz val="14"/>
        <rFont val="Times New Roman"/>
        <charset val="134"/>
      </rPr>
      <t>24MW</t>
    </r>
    <r>
      <rPr>
        <sz val="14"/>
        <rFont val="宋体"/>
        <charset val="134"/>
      </rPr>
      <t>。本项目分为四个子项目，每个子项目共由</t>
    </r>
    <r>
      <rPr>
        <sz val="14"/>
        <rFont val="Times New Roman"/>
        <charset val="134"/>
      </rPr>
      <t>2</t>
    </r>
    <r>
      <rPr>
        <sz val="14"/>
        <rFont val="宋体"/>
        <charset val="134"/>
      </rPr>
      <t>个光伏发电分系统组成。电站暂选用</t>
    </r>
    <r>
      <rPr>
        <sz val="14"/>
        <rFont val="Times New Roman"/>
        <charset val="134"/>
      </rPr>
      <t>545Wp</t>
    </r>
    <r>
      <rPr>
        <sz val="14"/>
        <rFont val="宋体"/>
        <charset val="134"/>
      </rPr>
      <t>单晶硅组件，每</t>
    </r>
    <r>
      <rPr>
        <sz val="14"/>
        <rFont val="Times New Roman"/>
        <charset val="134"/>
      </rPr>
      <t>26</t>
    </r>
    <r>
      <rPr>
        <sz val="14"/>
        <rFont val="宋体"/>
        <charset val="134"/>
      </rPr>
      <t>块组件为一个光伏组件串，逆变器为</t>
    </r>
    <r>
      <rPr>
        <sz val="14"/>
        <rFont val="Times New Roman"/>
        <charset val="134"/>
      </rPr>
      <t>300kW</t>
    </r>
    <r>
      <rPr>
        <sz val="14"/>
        <rFont val="宋体"/>
        <charset val="134"/>
      </rPr>
      <t>组串逆变器，</t>
    </r>
    <r>
      <rPr>
        <sz val="14"/>
        <rFont val="Times New Roman"/>
        <charset val="134"/>
      </rPr>
      <t>9</t>
    </r>
    <r>
      <rPr>
        <sz val="14"/>
        <rFont val="宋体"/>
        <charset val="134"/>
      </rPr>
      <t>个或</t>
    </r>
    <r>
      <rPr>
        <sz val="14"/>
        <rFont val="Times New Roman"/>
        <charset val="134"/>
      </rPr>
      <t>10</t>
    </r>
    <r>
      <rPr>
        <sz val="14"/>
        <rFont val="宋体"/>
        <charset val="134"/>
      </rPr>
      <t>个逆变器组成一个方阵，方阵采用</t>
    </r>
    <r>
      <rPr>
        <sz val="14"/>
        <rFont val="Times New Roman"/>
        <charset val="134"/>
      </rPr>
      <t>3000kVA</t>
    </r>
    <r>
      <rPr>
        <sz val="14"/>
        <rFont val="宋体"/>
        <charset val="134"/>
      </rPr>
      <t>或者</t>
    </r>
    <r>
      <rPr>
        <sz val="14"/>
        <rFont val="Times New Roman"/>
        <charset val="134"/>
      </rPr>
      <t>3200kVA</t>
    </r>
    <r>
      <rPr>
        <sz val="14"/>
        <rFont val="宋体"/>
        <charset val="134"/>
      </rPr>
      <t>箱变，光伏发电单元汇集为</t>
    </r>
    <r>
      <rPr>
        <sz val="14"/>
        <rFont val="Times New Roman"/>
        <charset val="134"/>
      </rPr>
      <t>2</t>
    </r>
    <r>
      <rPr>
        <sz val="14"/>
        <rFont val="宋体"/>
        <charset val="134"/>
      </rPr>
      <t>回</t>
    </r>
    <r>
      <rPr>
        <sz val="14"/>
        <rFont val="Times New Roman"/>
        <charset val="134"/>
      </rPr>
      <t>10kV</t>
    </r>
    <r>
      <rPr>
        <sz val="14"/>
        <rFont val="宋体"/>
        <charset val="134"/>
      </rPr>
      <t>集电线路接入到厂区</t>
    </r>
    <r>
      <rPr>
        <sz val="14"/>
        <rFont val="Times New Roman"/>
        <charset val="134"/>
      </rPr>
      <t>10kV</t>
    </r>
    <r>
      <rPr>
        <sz val="14"/>
        <rFont val="宋体"/>
        <charset val="134"/>
      </rPr>
      <t>配电室，再通过并网柜接入配电系统，产生电量全额自发自用。建设周期</t>
    </r>
    <r>
      <rPr>
        <sz val="14"/>
        <rFont val="Times New Roman"/>
        <charset val="134"/>
      </rPr>
      <t>12</t>
    </r>
    <r>
      <rPr>
        <sz val="14"/>
        <rFont val="宋体"/>
        <charset val="134"/>
      </rPr>
      <t>个月。</t>
    </r>
  </si>
  <si>
    <t>稀土高新区稀土深加工基地基础设施工程</t>
  </si>
  <si>
    <r>
      <rPr>
        <sz val="14"/>
        <rFont val="宋体"/>
        <charset val="134"/>
      </rPr>
      <t>新建道路工程、给水管线工程、雨水管线工程、污水管线工程、道路照明工程。道路工程：道路全长</t>
    </r>
    <r>
      <rPr>
        <sz val="14"/>
        <rFont val="Times New Roman"/>
        <charset val="134"/>
      </rPr>
      <t>4768.804</t>
    </r>
    <r>
      <rPr>
        <sz val="14"/>
        <rFont val="宋体"/>
        <charset val="134"/>
      </rPr>
      <t>米，行车道面积</t>
    </r>
    <r>
      <rPr>
        <sz val="14"/>
        <rFont val="Times New Roman"/>
        <charset val="134"/>
      </rPr>
      <t>105992</t>
    </r>
    <r>
      <rPr>
        <sz val="14"/>
        <rFont val="宋体"/>
        <charset val="134"/>
      </rPr>
      <t>平方米，人行道硬化面积</t>
    </r>
    <r>
      <rPr>
        <sz val="14"/>
        <rFont val="Times New Roman"/>
        <charset val="134"/>
      </rPr>
      <t>23939</t>
    </r>
    <r>
      <rPr>
        <sz val="14"/>
        <rFont val="宋体"/>
        <charset val="134"/>
      </rPr>
      <t>平方米，施划交通标线</t>
    </r>
    <r>
      <rPr>
        <sz val="14"/>
        <rFont val="Times New Roman"/>
        <charset val="134"/>
      </rPr>
      <t>6390</t>
    </r>
    <r>
      <rPr>
        <sz val="14"/>
        <rFont val="宋体"/>
        <charset val="134"/>
      </rPr>
      <t>平方米。</t>
    </r>
  </si>
  <si>
    <t>内蒙古亿美信立公司汽车配件制造项目</t>
  </si>
  <si>
    <r>
      <rPr>
        <sz val="14"/>
        <rFont val="宋体"/>
        <charset val="134"/>
      </rPr>
      <t>项目位于稀土高新区，新建一座集新能源汽车展示、销售、售后服务及充电为一体的极汽车</t>
    </r>
    <r>
      <rPr>
        <sz val="14"/>
        <rFont val="Times New Roman"/>
        <charset val="134"/>
      </rPr>
      <t>4S</t>
    </r>
    <r>
      <rPr>
        <sz val="14"/>
        <rFont val="宋体"/>
        <charset val="134"/>
      </rPr>
      <t>店。</t>
    </r>
  </si>
  <si>
    <r>
      <rPr>
        <sz val="14"/>
        <rFont val="宋体"/>
        <charset val="134"/>
      </rPr>
      <t>湖南军蓝一航科技公司年产</t>
    </r>
    <r>
      <rPr>
        <sz val="14"/>
        <rFont val="Times New Roman"/>
        <charset val="134"/>
      </rPr>
      <t>1000</t>
    </r>
    <r>
      <rPr>
        <sz val="14"/>
        <rFont val="宋体"/>
        <charset val="134"/>
      </rPr>
      <t>吨高性能稀土永磁直驱电机特种复合电磁线项目</t>
    </r>
  </si>
  <si>
    <r>
      <rPr>
        <sz val="14"/>
        <rFont val="宋体"/>
        <charset val="134"/>
      </rPr>
      <t>新建年产</t>
    </r>
    <r>
      <rPr>
        <sz val="14"/>
        <rFont val="Times New Roman"/>
        <charset val="134"/>
      </rPr>
      <t>1000</t>
    </r>
    <r>
      <rPr>
        <sz val="14"/>
        <rFont val="宋体"/>
        <charset val="134"/>
      </rPr>
      <t>吨高性能稀土永磁直驱电机特种复合电磁线及配套设施。</t>
    </r>
  </si>
  <si>
    <t>包头稀土高新区稀土永磁电机产业园中试基地项目</t>
  </si>
  <si>
    <t>项目位于稀土高新区永磁电机产业园，占地103亩，建设5栋中试车间及配套设施。</t>
  </si>
  <si>
    <t>百正创源（包头）智能传动有限公司矿用智能卡轨车项目</t>
  </si>
  <si>
    <t>项目位于稀土高新区永磁电机产业园A2，建设矿用智能卡轨车生产线。</t>
  </si>
  <si>
    <t>附件1-1</t>
  </si>
  <si>
    <t>附件1-2</t>
  </si>
  <si>
    <t>附件1-3</t>
  </si>
  <si>
    <t>2025年重大项目分旗县区、部门汇总表</t>
  </si>
  <si>
    <t>2025年重大项目分旗县区、部门汇总表（续建）</t>
  </si>
  <si>
    <t>2025年重大项目分旗县区、部门汇总表（新建）</t>
  </si>
  <si>
    <r>
      <rPr>
        <sz val="11"/>
        <rFont val="宋体-简"/>
        <charset val="134"/>
      </rPr>
      <t>单位</t>
    </r>
    <r>
      <rPr>
        <sz val="11"/>
        <rFont val="Times New Roman"/>
        <charset val="134"/>
      </rPr>
      <t>:</t>
    </r>
    <r>
      <rPr>
        <sz val="11"/>
        <rFont val="宋体-简"/>
        <charset val="134"/>
      </rPr>
      <t>亿元、个</t>
    </r>
  </si>
  <si>
    <r>
      <rPr>
        <sz val="11"/>
        <rFont val="宋体"/>
        <charset val="134"/>
      </rPr>
      <t>单位</t>
    </r>
    <r>
      <rPr>
        <sz val="11"/>
        <rFont val="Times New Roman"/>
        <charset val="134"/>
      </rPr>
      <t>:</t>
    </r>
    <r>
      <rPr>
        <sz val="11"/>
        <rFont val="宋体"/>
        <charset val="134"/>
      </rPr>
      <t>亿元、个</t>
    </r>
  </si>
  <si>
    <t>地区部门</t>
  </si>
  <si>
    <t>总体情况</t>
  </si>
  <si>
    <t>截至目前进度</t>
  </si>
  <si>
    <t>施工许可证手续</t>
  </si>
  <si>
    <t>11项手续齐全项目数</t>
  </si>
  <si>
    <t>项目数</t>
  </si>
  <si>
    <t>年内计划投资</t>
  </si>
  <si>
    <t>开复工数</t>
  </si>
  <si>
    <t>开复工率</t>
  </si>
  <si>
    <t>完成投资</t>
  </si>
  <si>
    <t>完成
投资率</t>
  </si>
  <si>
    <t>办结数</t>
  </si>
  <si>
    <t>办结率</t>
  </si>
  <si>
    <t>全市合计</t>
  </si>
  <si>
    <t>昆区</t>
  </si>
  <si>
    <t>青山区</t>
  </si>
  <si>
    <t>东河区</t>
  </si>
  <si>
    <t>九原区</t>
  </si>
  <si>
    <t>石拐区</t>
  </si>
  <si>
    <t>白云矿区</t>
  </si>
  <si>
    <t>白云
矿区</t>
  </si>
  <si>
    <t>土右旗</t>
  </si>
  <si>
    <t>达茂旗</t>
  </si>
  <si>
    <t>固阳县</t>
  </si>
  <si>
    <t>高新区</t>
  </si>
  <si>
    <t>市城管局</t>
  </si>
  <si>
    <t>市级-城管局</t>
  </si>
  <si>
    <t>市交通局</t>
  </si>
  <si>
    <t>市级-交通局</t>
  </si>
  <si>
    <t>市人社局</t>
  </si>
  <si>
    <t>市级-人社局</t>
  </si>
  <si>
    <t>市林草局</t>
  </si>
  <si>
    <t>市级-林草局</t>
  </si>
  <si>
    <t>市国动办</t>
  </si>
  <si>
    <t>市级-国动办</t>
  </si>
  <si>
    <t>城投集团</t>
  </si>
  <si>
    <t>市级-城投集团</t>
  </si>
  <si>
    <t>水务集团</t>
  </si>
  <si>
    <t>市级-水务集团</t>
  </si>
  <si>
    <t>部门项目合计</t>
  </si>
  <si>
    <t>2025年重大项目分行业汇总表</t>
  </si>
  <si>
    <t>2025年重大项目分行业汇总表（续建）</t>
  </si>
  <si>
    <t>2025年重大项目分行业汇总表（新建）</t>
  </si>
  <si>
    <t>行业</t>
  </si>
  <si>
    <t>工业</t>
  </si>
  <si>
    <t>服务业</t>
  </si>
  <si>
    <t>农牧业</t>
  </si>
  <si>
    <t>基础设施</t>
  </si>
  <si>
    <t>基础
设施</t>
  </si>
  <si>
    <t>社会事业</t>
  </si>
  <si>
    <t>社会
事业</t>
  </si>
  <si>
    <t>生态环保</t>
  </si>
  <si>
    <t>生态
环保</t>
  </si>
  <si>
    <t>新都市区</t>
  </si>
  <si>
    <t>市卫健委</t>
  </si>
  <si>
    <t>供电公司</t>
  </si>
  <si>
    <t>地区</t>
  </si>
  <si>
    <t>项目总数</t>
  </si>
  <si>
    <t>入库数</t>
  </si>
  <si>
    <t>入库率</t>
  </si>
  <si>
    <t>合计</t>
  </si>
  <si>
    <t>白云区</t>
  </si>
  <si>
    <t>市城投集团</t>
  </si>
  <si>
    <t>市水务集团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</si>
</sst>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 numFmtId="178" formatCode="0.0_ "/>
    <numFmt numFmtId="179" formatCode="0.000_ "/>
    <numFmt numFmtId="180" formatCode="0.00_ "/>
  </numFmts>
  <fonts count="58">
    <font>
      <sz val="12"/>
      <name val="宋体"/>
      <charset val="134"/>
    </font>
    <font>
      <b/>
      <sz val="12"/>
      <name val="宋体"/>
      <charset val="134"/>
    </font>
    <font>
      <sz val="14"/>
      <name val="宋体"/>
      <charset val="134"/>
    </font>
    <font>
      <b/>
      <sz val="12"/>
      <color rgb="FFFF0000"/>
      <name val="宋体"/>
      <charset val="134"/>
    </font>
    <font>
      <b/>
      <sz val="12"/>
      <color theme="4"/>
      <name val="宋体"/>
      <charset val="134"/>
    </font>
    <font>
      <sz val="14"/>
      <color rgb="FFFF0000"/>
      <name val="宋体"/>
      <charset val="134"/>
    </font>
    <font>
      <sz val="12"/>
      <color rgb="FFFF0000"/>
      <name val="宋体"/>
      <charset val="134"/>
    </font>
    <font>
      <b/>
      <sz val="10"/>
      <name val="宋体"/>
      <charset val="134"/>
    </font>
    <font>
      <b/>
      <sz val="11"/>
      <name val="宋体"/>
      <charset val="134"/>
    </font>
    <font>
      <sz val="20"/>
      <name val="微软雅黑"/>
      <charset val="134"/>
    </font>
    <font>
      <sz val="11"/>
      <name val="宋体"/>
      <charset val="134"/>
    </font>
    <font>
      <sz val="14"/>
      <name val="黑体"/>
      <charset val="134"/>
    </font>
    <font>
      <sz val="22"/>
      <name val="微软雅黑"/>
      <charset val="134"/>
    </font>
    <font>
      <sz val="14"/>
      <name val="Times New Roman"/>
      <charset val="134"/>
    </font>
    <font>
      <b/>
      <sz val="11"/>
      <name val="Times New Roman"/>
      <charset val="134"/>
    </font>
    <font>
      <sz val="11"/>
      <name val="Times New Roman"/>
      <charset val="134"/>
    </font>
    <font>
      <b/>
      <sz val="10"/>
      <name val="宋体"/>
      <charset val="134"/>
      <scheme val="minor"/>
    </font>
    <font>
      <sz val="11"/>
      <name val="宋体-简"/>
      <charset val="134"/>
    </font>
    <font>
      <b/>
      <sz val="10"/>
      <name val="Times New Roman"/>
      <charset val="134"/>
    </font>
    <font>
      <sz val="12"/>
      <name val="微软雅黑"/>
      <charset val="134"/>
    </font>
    <font>
      <sz val="30"/>
      <name val="微软雅黑"/>
      <charset val="134"/>
    </font>
    <font>
      <b/>
      <sz val="22"/>
      <name val="微软雅黑"/>
      <charset val="134"/>
    </font>
    <font>
      <b/>
      <sz val="14"/>
      <name val="Times New Roman"/>
      <charset val="134"/>
    </font>
    <font>
      <sz val="12"/>
      <name val="Times New Roman"/>
      <charset val="134"/>
    </font>
    <font>
      <b/>
      <sz val="16"/>
      <name val="宋体"/>
      <charset val="134"/>
    </font>
    <font>
      <b/>
      <sz val="16"/>
      <name val="Times New Roman"/>
      <charset val="134"/>
    </font>
    <font>
      <sz val="48"/>
      <name val="Times New Roman"/>
      <charset val="134"/>
    </font>
    <font>
      <sz val="36"/>
      <name val="Times New Roman"/>
      <charset val="134"/>
    </font>
    <font>
      <sz val="20"/>
      <name val="Times New Roman"/>
      <charset val="134"/>
    </font>
    <font>
      <b/>
      <sz val="14"/>
      <name val="宋体"/>
      <charset val="134"/>
    </font>
    <font>
      <sz val="16"/>
      <name val="Times New Roman"/>
      <charset val="134"/>
    </font>
    <font>
      <sz val="72"/>
      <name val="Times New Roman"/>
      <charset val="134"/>
    </font>
    <font>
      <sz val="16"/>
      <name val="宋体"/>
      <charset val="134"/>
    </font>
    <font>
      <sz val="12"/>
      <name val="方正书宋_GBK"/>
      <charset val="134"/>
    </font>
    <font>
      <sz val="12"/>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48"/>
      <name val="方正小标宋简体"/>
      <charset val="134"/>
    </font>
  </fonts>
  <fills count="34">
    <fill>
      <patternFill patternType="none"/>
    </fill>
    <fill>
      <patternFill patternType="gray125"/>
    </fill>
    <fill>
      <patternFill patternType="solid">
        <fgColor theme="8"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Border="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0"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4" borderId="4"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3" fillId="0" borderId="0" applyNumberFormat="0" applyFill="0" applyBorder="0" applyAlignment="0" applyProtection="0">
      <alignment vertical="center"/>
    </xf>
    <xf numFmtId="0" fontId="44" fillId="5" borderId="7" applyNumberFormat="0" applyAlignment="0" applyProtection="0">
      <alignment vertical="center"/>
    </xf>
    <xf numFmtId="0" fontId="45" fillId="6" borderId="8" applyNumberFormat="0" applyAlignment="0" applyProtection="0">
      <alignment vertical="center"/>
    </xf>
    <xf numFmtId="0" fontId="46" fillId="6" borderId="7" applyNumberFormat="0" applyAlignment="0" applyProtection="0">
      <alignment vertical="center"/>
    </xf>
    <xf numFmtId="0" fontId="47" fillId="7" borderId="9" applyNumberFormat="0" applyAlignment="0" applyProtection="0">
      <alignment vertical="center"/>
    </xf>
    <xf numFmtId="0" fontId="48" fillId="0" borderId="10" applyNumberFormat="0" applyFill="0" applyAlignment="0" applyProtection="0">
      <alignment vertical="center"/>
    </xf>
    <xf numFmtId="0" fontId="49" fillId="0" borderId="11"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35" fillId="0" borderId="0" applyBorder="0"/>
    <xf numFmtId="0" fontId="55" fillId="0" borderId="0" applyBorder="0">
      <alignment vertical="center"/>
    </xf>
    <xf numFmtId="0" fontId="0" fillId="0" borderId="0" applyBorder="0">
      <protection locked="0"/>
    </xf>
    <xf numFmtId="0" fontId="56" fillId="0" borderId="0" applyBorder="0">
      <protection locked="0"/>
    </xf>
    <xf numFmtId="0" fontId="35" fillId="0" borderId="0" applyBorder="0">
      <alignment vertical="center"/>
    </xf>
  </cellStyleXfs>
  <cellXfs count="11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10" fontId="1" fillId="2" borderId="0" xfId="0" applyNumberFormat="1" applyFont="1" applyFill="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0" fontId="5" fillId="0" borderId="0" xfId="0" applyNumberFormat="1" applyFont="1" applyAlignment="1">
      <alignment horizontal="center" vertical="center"/>
    </xf>
    <xf numFmtId="10" fontId="0" fillId="0" borderId="0" xfId="0" applyNumberFormat="1" applyAlignment="1">
      <alignment horizontal="center" vertical="center"/>
    </xf>
    <xf numFmtId="0" fontId="0" fillId="0" borderId="0" xfId="0" applyAlignment="1">
      <alignment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178" fontId="0" fillId="0" borderId="0" xfId="0" applyNumberFormat="1" applyAlignment="1">
      <alignment vertical="center" wrapText="1"/>
    </xf>
    <xf numFmtId="0" fontId="6" fillId="3" borderId="0" xfId="0" applyFont="1" applyFill="1" applyAlignment="1">
      <alignment vertical="center" wrapText="1"/>
    </xf>
    <xf numFmtId="179" fontId="0" fillId="0" borderId="0" xfId="0" applyNumberFormat="1" applyAlignment="1">
      <alignment vertical="center" wrapText="1"/>
    </xf>
    <xf numFmtId="180" fontId="0" fillId="0" borderId="0" xfId="0" applyNumberFormat="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2" fillId="0" borderId="0" xfId="0" applyFont="1" applyAlignment="1">
      <alignment horizontal="left" vertical="center"/>
    </xf>
    <xf numFmtId="0" fontId="13" fillId="0" borderId="0" xfId="0" applyFont="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176" fontId="14" fillId="0" borderId="1" xfId="0" applyNumberFormat="1" applyFont="1" applyBorder="1" applyAlignment="1">
      <alignment horizontal="center" vertical="center"/>
    </xf>
    <xf numFmtId="178" fontId="14" fillId="0" borderId="1" xfId="0" applyNumberFormat="1" applyFont="1" applyBorder="1" applyAlignment="1">
      <alignment horizontal="center" vertical="center"/>
    </xf>
    <xf numFmtId="177" fontId="14" fillId="0" borderId="1" xfId="3" applyNumberFormat="1" applyFont="1" applyFill="1" applyBorder="1" applyAlignment="1">
      <alignment horizontal="center" vertical="center"/>
    </xf>
    <xf numFmtId="0" fontId="14" fillId="0" borderId="1" xfId="0" applyFont="1" applyBorder="1" applyAlignment="1">
      <alignment horizontal="center" vertical="center"/>
    </xf>
    <xf numFmtId="9" fontId="14" fillId="0" borderId="1" xfId="3" applyFont="1" applyFill="1" applyBorder="1" applyAlignment="1">
      <alignment horizontal="center" vertical="center"/>
    </xf>
    <xf numFmtId="0" fontId="15" fillId="0" borderId="0" xfId="0" applyFont="1">
      <alignment vertical="center"/>
    </xf>
    <xf numFmtId="0" fontId="16" fillId="0" borderId="1" xfId="0" applyFont="1" applyBorder="1" applyAlignment="1">
      <alignment horizontal="center" vertical="center" wrapText="1"/>
    </xf>
    <xf numFmtId="10" fontId="14" fillId="0" borderId="1" xfId="3" applyNumberFormat="1" applyFont="1" applyFill="1" applyBorder="1" applyAlignment="1">
      <alignment horizontal="center" vertical="center"/>
    </xf>
    <xf numFmtId="176" fontId="14" fillId="0" borderId="1" xfId="3" applyNumberFormat="1" applyFont="1" applyFill="1" applyBorder="1" applyAlignment="1">
      <alignment horizontal="center" vertical="center"/>
    </xf>
    <xf numFmtId="0" fontId="15" fillId="0" borderId="0" xfId="0" applyFont="1" applyAlignment="1">
      <alignment horizontal="center" vertical="center"/>
    </xf>
    <xf numFmtId="0" fontId="9" fillId="0" borderId="0" xfId="0" applyFont="1" applyAlignment="1">
      <alignment horizontal="center" vertical="center"/>
    </xf>
    <xf numFmtId="0" fontId="17" fillId="0" borderId="0" xfId="0" applyFont="1">
      <alignment vertical="center"/>
    </xf>
    <xf numFmtId="0" fontId="10" fillId="0" borderId="0" xfId="0" applyFont="1" applyAlignment="1">
      <alignment horizontal="left" vertical="center"/>
    </xf>
    <xf numFmtId="0" fontId="15" fillId="0" borderId="0" xfId="0" applyFont="1" applyAlignment="1">
      <alignment horizontal="left" vertical="center"/>
    </xf>
    <xf numFmtId="180" fontId="14" fillId="0" borderId="1" xfId="0" applyNumberFormat="1" applyFont="1" applyBorder="1" applyAlignment="1">
      <alignment horizontal="center" vertical="center"/>
    </xf>
    <xf numFmtId="177" fontId="18" fillId="0" borderId="1" xfId="3" applyNumberFormat="1" applyFont="1" applyFill="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pplyAlignment="1">
      <alignment horizontal="left" vertical="center"/>
    </xf>
    <xf numFmtId="179" fontId="14" fillId="0" borderId="1" xfId="0" applyNumberFormat="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0" xfId="0" applyFont="1" applyAlignment="1">
      <alignment horizontal="center" vertical="center"/>
    </xf>
    <xf numFmtId="176"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4" fillId="0" borderId="0" xfId="3" applyNumberFormat="1" applyFont="1" applyFill="1" applyAlignment="1">
      <alignment horizontal="center" vertical="center"/>
    </xf>
    <xf numFmtId="177" fontId="0" fillId="0" borderId="0" xfId="0" applyNumberFormat="1">
      <alignment vertical="center"/>
    </xf>
    <xf numFmtId="0" fontId="23" fillId="0" borderId="0" xfId="0" applyFont="1" applyFill="1" applyAlignment="1">
      <alignment vertical="center" wrapText="1"/>
    </xf>
    <xf numFmtId="0" fontId="23" fillId="0" borderId="0" xfId="0" applyFont="1" applyFill="1" applyAlignment="1">
      <alignment horizontal="center" vertical="center" wrapText="1"/>
    </xf>
    <xf numFmtId="0" fontId="22" fillId="0" borderId="0" xfId="0" applyFont="1" applyFill="1" applyAlignment="1">
      <alignment horizontal="center" vertical="center" wrapText="1"/>
    </xf>
    <xf numFmtId="0" fontId="13" fillId="0" borderId="0" xfId="0" applyFont="1" applyFill="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applyAlignment="1">
      <alignment horizontal="left" vertical="center" wrapText="1"/>
    </xf>
    <xf numFmtId="178" fontId="23" fillId="0" borderId="0" xfId="0" applyNumberFormat="1" applyFont="1" applyFill="1" applyAlignment="1">
      <alignment horizontal="center" vertical="center" wrapText="1"/>
    </xf>
    <xf numFmtId="180" fontId="23" fillId="3" borderId="0" xfId="0" applyNumberFormat="1" applyFont="1" applyFill="1" applyAlignment="1">
      <alignment horizontal="center" vertical="center" wrapText="1"/>
    </xf>
    <xf numFmtId="0" fontId="23" fillId="0" borderId="0" xfId="0" applyFont="1" applyFill="1" applyAlignment="1">
      <alignment vertical="center" wrapText="1"/>
    </xf>
    <xf numFmtId="0" fontId="24" fillId="0" borderId="0" xfId="0" applyFont="1" applyFill="1" applyAlignment="1">
      <alignment horizontal="left" vertical="center" wrapText="1"/>
    </xf>
    <xf numFmtId="0" fontId="25" fillId="0" borderId="0" xfId="0" applyFont="1" applyFill="1" applyAlignment="1">
      <alignment horizontal="center" vertical="center" wrapText="1"/>
    </xf>
    <xf numFmtId="0" fontId="23" fillId="0" borderId="0" xfId="0" applyFont="1" applyFill="1" applyAlignment="1">
      <alignment horizontal="left" vertical="center" wrapText="1"/>
    </xf>
    <xf numFmtId="178" fontId="23" fillId="0" borderId="0" xfId="0" applyNumberFormat="1" applyFont="1" applyFill="1" applyAlignment="1">
      <alignment horizontal="center" vertical="center" wrapText="1"/>
    </xf>
    <xf numFmtId="180" fontId="23" fillId="0" borderId="0" xfId="0" applyNumberFormat="1" applyFont="1" applyFill="1" applyAlignment="1">
      <alignment horizontal="center" vertical="center" wrapText="1"/>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178" fontId="26" fillId="0" borderId="0" xfId="0" applyNumberFormat="1" applyFont="1" applyFill="1" applyAlignment="1">
      <alignment horizontal="center" vertical="center" wrapText="1"/>
    </xf>
    <xf numFmtId="180" fontId="26" fillId="0" borderId="0" xfId="0" applyNumberFormat="1" applyFont="1" applyFill="1" applyAlignment="1">
      <alignment horizontal="center" vertical="center" wrapText="1"/>
    </xf>
    <xf numFmtId="0" fontId="27" fillId="0" borderId="0" xfId="0" applyFont="1" applyFill="1" applyAlignment="1">
      <alignment horizontal="center" vertical="center" wrapText="1"/>
    </xf>
    <xf numFmtId="0" fontId="27" fillId="0" borderId="0" xfId="0" applyFont="1" applyFill="1" applyAlignment="1">
      <alignment horizontal="left" vertical="center" wrapText="1"/>
    </xf>
    <xf numFmtId="178" fontId="27" fillId="0" borderId="0" xfId="0" applyNumberFormat="1" applyFont="1" applyFill="1" applyAlignment="1">
      <alignment horizontal="center" vertical="center" wrapText="1"/>
    </xf>
    <xf numFmtId="178" fontId="28" fillId="0" borderId="0" xfId="0" applyNumberFormat="1" applyFont="1" applyFill="1" applyAlignment="1">
      <alignment horizontal="center" vertical="center" wrapText="1"/>
    </xf>
    <xf numFmtId="180" fontId="28" fillId="0" borderId="0" xfId="0" applyNumberFormat="1" applyFont="1" applyFill="1" applyAlignment="1">
      <alignment horizontal="center" vertical="center" wrapText="1"/>
    </xf>
    <xf numFmtId="0" fontId="29" fillId="0" borderId="1" xfId="0"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80" fontId="29"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80" fontId="2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0" fontId="31" fillId="0" borderId="0" xfId="0" applyFont="1" applyFill="1" applyAlignment="1">
      <alignment horizontal="center" vertical="center" wrapText="1"/>
    </xf>
    <xf numFmtId="0" fontId="30" fillId="0" borderId="0" xfId="0" applyFont="1" applyFill="1" applyAlignment="1">
      <alignment horizontal="center" vertical="center" wrapText="1"/>
    </xf>
    <xf numFmtId="180" fontId="2" fillId="0" borderId="1" xfId="0" applyNumberFormat="1" applyFont="1" applyFill="1" applyBorder="1" applyAlignment="1">
      <alignment horizontal="center" vertical="center" wrapText="1"/>
    </xf>
    <xf numFmtId="0" fontId="32" fillId="0" borderId="0" xfId="0" applyFont="1" applyFill="1" applyBorder="1" applyAlignment="1">
      <alignment horizontal="right" vertical="center" wrapText="1"/>
    </xf>
    <xf numFmtId="0" fontId="29" fillId="0" borderId="0" xfId="0" applyFont="1" applyFill="1" applyAlignment="1">
      <alignment horizontal="center" vertical="center" wrapText="1"/>
    </xf>
    <xf numFmtId="0" fontId="2" fillId="0" borderId="0" xfId="0" applyFont="1" applyFill="1" applyAlignment="1">
      <alignment horizontal="center" vertical="center" wrapText="1"/>
    </xf>
    <xf numFmtId="0" fontId="33"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180" fontId="2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5" xfId="49"/>
    <cellStyle name="常规 15" xfId="50"/>
    <cellStyle name="常规 3" xfId="51"/>
    <cellStyle name="常规 2" xfId="52"/>
    <cellStyle name="常规 10 2 2 3" xfId="53"/>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A6A6A6"/>
      <color rgb="0092D050"/>
      <color rgb="00FF0000"/>
      <color rgb="00E7E6E6"/>
      <color rgb="00ED7D31"/>
      <color rgb="007030A0"/>
      <color rgb="00C00000"/>
      <color rgb="00000000"/>
      <color rgb="00FFFF00"/>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os\Desktop\\home\user\Desktop\&#37096;&#38376;&#27604;&#23545;&#12304;2025&#12305;\\home\uos\Desktop\\home\uos\Documents\xwechat_files\njb761986455_cd7d\msg\file\2025-09\\home\user\Desktop\&#37096;&#38376;&#27604;&#23545;&#12304;2025&#12305;\\home\user\Desktop\&#37096;&#38376;&#27604;&#23545;&#12304;2025&#12305;\\home\gyxfg\&#26700;&#38754;\2025&#21457;&#25913;&#22996;\2025.9&#26376;&#20221;&#24037;&#20316;\&#65288;8.31&#65289;&#24066;&#26412;&#32423;2025&#24180;&#37325;&#22823;&#39033;&#30446;&#35843;&#24230;&#65288;&#26680;&#23454;&#26356;&#26032;&#31295;&#65289;.xlsx\\\Users\zhangziyang\Library\Containers\com.tencent.xinWeChat\Data\Documents\xwechat_files\wxid_ezuods67icd822_1611\msg\file\2025-08\D:\Users\zhangziyang\Library\Containers\com.tencent.xinWeChat\Data\Library\Application%20Support\com.tencent.xinWeChat\2.0b4.0.9\42060bfcd74e32c57e379842bc352b5d\Message\MessageTemp\9e20f478899dc29eb19741386f9343c8\File\&#65288;&#33258;&#27835;&#21306;2&#26376;&#27719;&#24635;&#34920;&#65289;2020&#24180;&#20840;&#21306;&#35745;&#21010;&#23454;&#26045;&#30340;&#25237;&#36164;&#39033;&#30446;&#24773;&#20917;&#35843;&#24230;&#34920;&#65288;2.2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Desktop\\home\user\Desktop\&#37096;&#38376;&#27604;&#23545;&#12304;2025&#12305;\\home\uos\Desktop\\home\uos\Documents\xwechat_files\njb761986455_cd7d\msg\file\2025-09\\home\user\Desktop\&#37096;&#38376;&#27604;&#23545;&#12304;2025&#12305;\\home\user\Desktop\&#37096;&#38376;&#27604;&#23545;&#12304;2025&#12305;\\home\gyxfg\&#26700;&#38754;\2025&#21457;&#25913;&#22996;\2025.9&#26376;&#20221;&#24037;&#20316;\&#65288;8.31&#65289;&#24066;&#26412;&#32423;2025&#24180;&#37325;&#22823;&#39033;&#30446;&#35843;&#24230;&#65288;&#26680;&#23454;&#26356;&#26032;&#31295;&#65289;.xlsx\\\Users\zhangziyang\Library\Containers\com.tencent.xinWeChat\Data\Documents\xwechat_files\wxid_ezuods67icd822_1611\msg\file\2025-08\D:\Users\zhangziyang\Library\Containers\com.tencent.xinWeChat\Data\Library\Application%20Support\com.tencent.xinWeChat\2.0b4.0.9\42060bfcd74e32c57e379842bc352b5d\Message\MessageTemp\9e20f478899dc29eb19741386f9343c8\File\&#65288;4.19&#65289;2020&#20840;&#24066;&#20159;&#20803;&#20197;&#19978;&#37325;&#28857;&#39033;&#30446;&#349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os\Desktop\\home\user\Desktop\&#37096;&#38376;&#27604;&#23545;&#12304;2025&#12305;\\home\uos\Desktop\\home\uos\Documents\xwechat_files\njb761986455_cd7d\msg\file\2025-09\\home\user\Desktop\&#37096;&#38376;&#27604;&#23545;&#12304;2025&#12305;\\home\user\Desktop\&#37096;&#38376;&#27604;&#23545;&#12304;2025&#12305;\\home\gyxfg\&#26700;&#38754;\2025&#21457;&#25913;&#22996;\2025.9&#26376;&#20221;&#24037;&#20316;\&#65288;8.31&#65289;&#24066;&#26412;&#32423;2025&#24180;&#37325;&#22823;&#39033;&#30446;&#35843;&#24230;&#65288;&#26680;&#23454;&#26356;&#26032;&#31295;&#65289;.xlsx\\\Users\zhangziyang\Library\Containers\com.tencent.xinWeChat\Data\Documents\xwechat_files\wxid_ezuods67icd822_1611\msg\file\2025-08\Users\zhangziyang\Library\Containers\com.tencent.xinWeChat\Data\Library\Application%20Support\com.tencent.xinWeChat\2.0b4.0.9\42060bfcd74e32c57e379842bc352b5d\Message\MessageTemp\9e20f478899dc29eb19741386f9343c8\File\E:\&#65288;5.6&#65289;2025&#24180;&#32479;&#35745;&#24211;&#65288;&#39033;&#3044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os\Desktop\\home\user\Desktop\&#37096;&#38376;&#27604;&#23545;&#12304;2025&#12305;\\home\uos\Desktop\\home\uos\Documents\xwechat_files\njb761986455_cd7d\msg\file\2025-09\\home\user\Desktop\&#37096;&#38376;&#27604;&#23545;&#12304;2025&#12305;\\home\user\Desktop\&#37096;&#38376;&#27604;&#23545;&#12304;2025&#12305;\\home\gyxfg\&#26700;&#38754;\2025&#21457;&#25913;&#22996;\2025.9&#26376;&#20221;&#24037;&#20316;\&#65288;8.31&#65289;&#24066;&#26412;&#32423;2025&#24180;&#37325;&#22823;&#39033;&#30446;&#35843;&#24230;&#65288;&#26680;&#23454;&#26356;&#26032;&#31295;&#65289;.xlsx\\\Users\zhangziyang\Library\Containers\com.tencent.xinWeChat\Data\Documents\xwechat_files\wxid_ezuods67icd822_1611\msg\file\2025-08\Users\zhangziyang\Library\Containers\com.tencent.xinWeChat\Data\Library\Application%20Support\com.tencent.xinWeChat\2.0b4.0.9\42060bfcd74e32c57e379842bc352b5d\Message\MessageTemp\9e20f478899dc29eb19741386f9343c8\File\E:\&#65288;5.8&#65289;2025&#24180;&#32479;&#35745;&#24211;&#65288;&#25151;&#22320;&#2013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0年全区投资项目有关情况调度表"/>
      <sheetName val="菜单 项目所属行业分类表"/>
      <sheetName val="2020年全区投资项目有关情况调度表 (原始)"/>
      <sheetName val="表中列表下拉菜单内容"/>
      <sheetName val="菜单"/>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数据1 (2)"/>
      <sheetName val="数据1(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
          <cell r="C2" t="str">
            <v>项目代码</v>
          </cell>
          <cell r="D2" t="str">
            <v>项目名称</v>
          </cell>
        </row>
        <row r="3">
          <cell r="C3">
            <v>752566840001</v>
          </cell>
          <cell r="D3" t="str">
            <v>北梁福巷</v>
          </cell>
        </row>
        <row r="4">
          <cell r="C4" t="str">
            <v>MA0PYCEU2001</v>
          </cell>
          <cell r="D4" t="str">
            <v>包头东河新城吾悦广场</v>
          </cell>
        </row>
        <row r="5">
          <cell r="C5">
            <v>701437723002</v>
          </cell>
          <cell r="D5" t="str">
            <v>星河丽景项目</v>
          </cell>
        </row>
        <row r="6">
          <cell r="C6" t="str">
            <v>MA0QQ6RK4001</v>
          </cell>
          <cell r="D6" t="str">
            <v>绿地西斯莱公馆项目</v>
          </cell>
        </row>
        <row r="7">
          <cell r="C7" t="str">
            <v>MA0QA03F7001</v>
          </cell>
          <cell r="D7" t="str">
            <v>景晟学府</v>
          </cell>
        </row>
        <row r="8">
          <cell r="C8" t="str">
            <v>MA13TDLD5001</v>
          </cell>
          <cell r="D8" t="str">
            <v>中润府项目（一期）</v>
          </cell>
        </row>
        <row r="9">
          <cell r="C9" t="str">
            <v>MA0MWFQ83002</v>
          </cell>
          <cell r="D9" t="str">
            <v>东方天城（二期）项目</v>
          </cell>
        </row>
        <row r="10">
          <cell r="C10">
            <v>676931630211</v>
          </cell>
          <cell r="D10" t="str">
            <v>金辉财富城</v>
          </cell>
        </row>
        <row r="11">
          <cell r="C11" t="str">
            <v>MAD3X8X80401</v>
          </cell>
          <cell r="D11" t="str">
            <v>包头市昆区夹心房改造项目</v>
          </cell>
        </row>
        <row r="12">
          <cell r="C12">
            <v>570604295002</v>
          </cell>
          <cell r="D12" t="str">
            <v>住建风景</v>
          </cell>
        </row>
        <row r="13">
          <cell r="C13">
            <v>570604295211</v>
          </cell>
          <cell r="D13" t="str">
            <v>水泊东岸项目</v>
          </cell>
        </row>
        <row r="14">
          <cell r="C14">
            <v>747928579401</v>
          </cell>
          <cell r="D14" t="str">
            <v>工商会馆住宅楼(锡华苑)项目</v>
          </cell>
        </row>
        <row r="15">
          <cell r="C15">
            <v>558140504211</v>
          </cell>
          <cell r="D15" t="str">
            <v>馥室成双商住小区</v>
          </cell>
        </row>
        <row r="16">
          <cell r="C16" t="str">
            <v>MACP6QWH8401</v>
          </cell>
          <cell r="D16" t="str">
            <v>云麓华府</v>
          </cell>
        </row>
        <row r="17">
          <cell r="C17" t="str">
            <v>MA0Q22UT5501</v>
          </cell>
          <cell r="D17" t="str">
            <v>龙悦学府</v>
          </cell>
        </row>
        <row r="18">
          <cell r="C18">
            <v>558109291001</v>
          </cell>
          <cell r="D18" t="str">
            <v>包头西部五金机电城公寓楼改建项目</v>
          </cell>
        </row>
        <row r="19">
          <cell r="C19" t="str">
            <v>MABW7H7Y3001</v>
          </cell>
          <cell r="D19" t="str">
            <v>东方文苑</v>
          </cell>
        </row>
        <row r="20">
          <cell r="C20" t="str">
            <v>MA0MWQFP2001</v>
          </cell>
          <cell r="D20" t="str">
            <v>凯能佳苑住宅小区</v>
          </cell>
        </row>
        <row r="21">
          <cell r="C21">
            <v>566903372001</v>
          </cell>
          <cell r="D21" t="str">
            <v>富悦城住宅小区</v>
          </cell>
        </row>
        <row r="22">
          <cell r="C22">
            <v>566903372002</v>
          </cell>
          <cell r="D22" t="str">
            <v>富悦湾</v>
          </cell>
        </row>
        <row r="23">
          <cell r="C23">
            <v>555468176001</v>
          </cell>
          <cell r="D23" t="str">
            <v>正翔国际</v>
          </cell>
        </row>
        <row r="24">
          <cell r="C24" t="str">
            <v>MA0Q1TLD5001</v>
          </cell>
          <cell r="D24" t="str">
            <v>万科中央公园项目</v>
          </cell>
        </row>
        <row r="25">
          <cell r="C25" t="str">
            <v>MA0Q1TLD5002</v>
          </cell>
          <cell r="D25" t="str">
            <v>万科公园五号项目</v>
          </cell>
        </row>
        <row r="26">
          <cell r="C26">
            <v>114428275001</v>
          </cell>
          <cell r="D26" t="str">
            <v>桃李居凤麟一号</v>
          </cell>
        </row>
        <row r="27">
          <cell r="C27" t="str">
            <v>MAD4KEHE4002</v>
          </cell>
          <cell r="D27" t="str">
            <v>光辉二区夹心房改造项目</v>
          </cell>
        </row>
        <row r="28">
          <cell r="C28" t="str">
            <v>MAD4KEHE4003</v>
          </cell>
          <cell r="D28" t="str">
            <v>迎宾小区夹心房改造项目</v>
          </cell>
        </row>
        <row r="29">
          <cell r="C29">
            <v>680015854001</v>
          </cell>
          <cell r="D29" t="str">
            <v>水岸御景项目</v>
          </cell>
        </row>
        <row r="30">
          <cell r="C30">
            <v>566932560003</v>
          </cell>
          <cell r="D30" t="str">
            <v>青山区二0二西门外棚户区改造项目</v>
          </cell>
        </row>
        <row r="31">
          <cell r="C31">
            <v>566932560004</v>
          </cell>
          <cell r="D31" t="str">
            <v>巷里</v>
          </cell>
        </row>
        <row r="32">
          <cell r="C32">
            <v>591954833001</v>
          </cell>
          <cell r="D32" t="str">
            <v>奥体公园三号商住小区</v>
          </cell>
        </row>
        <row r="33">
          <cell r="C33">
            <v>764485036001</v>
          </cell>
          <cell r="D33" t="str">
            <v>青福新城</v>
          </cell>
        </row>
        <row r="34">
          <cell r="C34" t="str">
            <v>MA13PNDE8001</v>
          </cell>
          <cell r="D34" t="str">
            <v>包头恒大学府</v>
          </cell>
        </row>
        <row r="35">
          <cell r="C35" t="str">
            <v>MA0QBMMF3001</v>
          </cell>
          <cell r="D35" t="str">
            <v>富力熙悦居</v>
          </cell>
        </row>
        <row r="36">
          <cell r="C36">
            <v>720161857001</v>
          </cell>
          <cell r="D36" t="str">
            <v>松石国际城项目</v>
          </cell>
        </row>
        <row r="37">
          <cell r="C37">
            <v>318599930001</v>
          </cell>
          <cell r="D37" t="str">
            <v>燕澜风华一期</v>
          </cell>
        </row>
        <row r="38">
          <cell r="C38">
            <v>318599930002</v>
          </cell>
          <cell r="D38" t="str">
            <v>鲁商商业金街</v>
          </cell>
        </row>
        <row r="39">
          <cell r="C39">
            <v>588847738002</v>
          </cell>
          <cell r="D39" t="str">
            <v>包头中城国际城项目</v>
          </cell>
        </row>
        <row r="40">
          <cell r="C40" t="str">
            <v>MABTQ0NX1002</v>
          </cell>
          <cell r="D40" t="str">
            <v>方兴青云府</v>
          </cell>
        </row>
        <row r="41">
          <cell r="C41">
            <v>318584333201</v>
          </cell>
          <cell r="D41" t="str">
            <v>石拐区喜桂图新区富力山项目</v>
          </cell>
        </row>
        <row r="42">
          <cell r="C42">
            <v>575696061001</v>
          </cell>
          <cell r="D42" t="str">
            <v>包头恒大麓山庄园</v>
          </cell>
        </row>
        <row r="43">
          <cell r="C43" t="str">
            <v>MA0NBLJ14001</v>
          </cell>
          <cell r="D43" t="str">
            <v>中朵·上东郡建设项目</v>
          </cell>
        </row>
        <row r="44">
          <cell r="C44">
            <v>564195915001</v>
          </cell>
          <cell r="D44" t="str">
            <v>颐康新城住宅小区</v>
          </cell>
        </row>
        <row r="45">
          <cell r="C45">
            <v>564195915211</v>
          </cell>
          <cell r="D45" t="str">
            <v>石拐区喜桂图新区山水庄园</v>
          </cell>
        </row>
        <row r="46">
          <cell r="C46">
            <v>53912556001</v>
          </cell>
          <cell r="D46" t="str">
            <v>包头市喜桂图新区蓝天城商住小区</v>
          </cell>
        </row>
        <row r="47">
          <cell r="C47">
            <v>99055166001</v>
          </cell>
          <cell r="D47" t="str">
            <v>亿和嘉园一期工程</v>
          </cell>
        </row>
        <row r="48">
          <cell r="C48">
            <v>99055166211</v>
          </cell>
          <cell r="D48" t="str">
            <v>亿和悦府开发建设项目</v>
          </cell>
        </row>
        <row r="49">
          <cell r="C49">
            <v>740115823001</v>
          </cell>
          <cell r="D49" t="str">
            <v>景天花园住宅小区</v>
          </cell>
        </row>
        <row r="50">
          <cell r="C50" t="str">
            <v>MA0Q94JNX001</v>
          </cell>
          <cell r="D50" t="str">
            <v>中实紫宸书院</v>
          </cell>
        </row>
        <row r="51">
          <cell r="C51">
            <v>555455527001</v>
          </cell>
          <cell r="D51" t="str">
            <v>新锦林花园</v>
          </cell>
        </row>
        <row r="52">
          <cell r="C52" t="str">
            <v>07839883X007</v>
          </cell>
          <cell r="D52" t="str">
            <v>包头富力城项目2号地块</v>
          </cell>
        </row>
        <row r="53">
          <cell r="C53" t="str">
            <v>07839883X008</v>
          </cell>
          <cell r="D53" t="str">
            <v>包头市富力城项目1号地块</v>
          </cell>
        </row>
        <row r="54">
          <cell r="C54" t="str">
            <v>MA0QGX0Q0001</v>
          </cell>
          <cell r="D54" t="str">
            <v>保利公园壹号</v>
          </cell>
        </row>
        <row r="55">
          <cell r="C55">
            <v>779453395001</v>
          </cell>
          <cell r="D55" t="str">
            <v>城市宫园商住小区</v>
          </cell>
        </row>
        <row r="56">
          <cell r="C56" t="str">
            <v>MA0QLG252001</v>
          </cell>
          <cell r="D56" t="str">
            <v>万科星光天地</v>
          </cell>
        </row>
        <row r="57">
          <cell r="C57" t="str">
            <v>MA0QLG252005</v>
          </cell>
          <cell r="D57" t="str">
            <v>万科城三期</v>
          </cell>
        </row>
        <row r="58">
          <cell r="C58" t="str">
            <v>MA0QLG252007</v>
          </cell>
          <cell r="D58" t="str">
            <v>万科城四期</v>
          </cell>
        </row>
        <row r="59">
          <cell r="C59" t="str">
            <v>MA13RYQW9001</v>
          </cell>
          <cell r="D59" t="str">
            <v>中冶德贤公馆</v>
          </cell>
        </row>
        <row r="60">
          <cell r="C60" t="str">
            <v>MA13RYQW9002</v>
          </cell>
          <cell r="D60" t="str">
            <v>中冶德贤华府东区</v>
          </cell>
        </row>
        <row r="61">
          <cell r="C61">
            <v>664096981004</v>
          </cell>
          <cell r="D61" t="str">
            <v>远洲大都汇E区</v>
          </cell>
        </row>
        <row r="62">
          <cell r="C62">
            <v>664096981006</v>
          </cell>
          <cell r="D62" t="str">
            <v>远洲大都汇G区</v>
          </cell>
        </row>
        <row r="63">
          <cell r="C63">
            <v>695945878001</v>
          </cell>
          <cell r="D63" t="str">
            <v>瑞隆华府住宅小区建设项目</v>
          </cell>
        </row>
        <row r="64">
          <cell r="C64">
            <v>764457991003</v>
          </cell>
          <cell r="D64" t="str">
            <v>源泰绿洲小区</v>
          </cell>
        </row>
        <row r="65">
          <cell r="C65" t="str">
            <v>MA7YP67B8001</v>
          </cell>
          <cell r="D65" t="str">
            <v>幸福青山住宅小区建设项目</v>
          </cell>
        </row>
        <row r="66">
          <cell r="C66">
            <v>664085641002</v>
          </cell>
          <cell r="D66" t="str">
            <v>包头市环球置业有限公司德胜苑C区二期15号16号住宅楼项目</v>
          </cell>
        </row>
        <row r="67">
          <cell r="C67" t="str">
            <v>MA13N6FH8001</v>
          </cell>
          <cell r="D67" t="str">
            <v>璟华名都商住小区</v>
          </cell>
        </row>
        <row r="68">
          <cell r="C68" t="str">
            <v>MAC9MXX90001</v>
          </cell>
          <cell r="D68" t="str">
            <v>土默特右旗城投置业有限公司土默特右旗萨拉齐镇城投贰号院商住楼建设项目</v>
          </cell>
        </row>
        <row r="69">
          <cell r="C69" t="str">
            <v>MAC9MXX90002</v>
          </cell>
          <cell r="D69" t="str">
            <v>土默特右旗城投置业有限公司土默特右旗萨拉齐镇城投壹号院商住楼建设项目</v>
          </cell>
        </row>
        <row r="70">
          <cell r="C70" t="str">
            <v>67690574X004</v>
          </cell>
          <cell r="D70" t="str">
            <v>惠安三期项目</v>
          </cell>
        </row>
        <row r="71">
          <cell r="C71" t="str">
            <v>MABU34PQ3001</v>
          </cell>
          <cell r="D71" t="str">
            <v>包头市鹏轩房地产有限公司亮通公园壹号住宅小区建设项目</v>
          </cell>
        </row>
        <row r="72">
          <cell r="C72" t="str">
            <v>MAC6YY3B1001</v>
          </cell>
          <cell r="D72" t="str">
            <v>内蒙古御景园置业有限公司御园睿府住宅小区</v>
          </cell>
        </row>
        <row r="73">
          <cell r="C73">
            <v>701303645231</v>
          </cell>
          <cell r="D73" t="str">
            <v>内蒙古凯拓房地产开发有限责任公司瑞丰园房地产项目</v>
          </cell>
        </row>
        <row r="74">
          <cell r="C74" t="str">
            <v>MA7CH11K6231</v>
          </cell>
          <cell r="D74" t="str">
            <v>龙兴嘉园住宅小区一期工程项目</v>
          </cell>
        </row>
        <row r="75">
          <cell r="C75" t="str">
            <v>MA7CH11K6241</v>
          </cell>
          <cell r="D75" t="str">
            <v>龙兴嘉园住宅小区二期工程</v>
          </cell>
        </row>
        <row r="76">
          <cell r="C76">
            <v>740114425013</v>
          </cell>
          <cell r="D76" t="str">
            <v>瑞兴小区东区棚户区改造项目</v>
          </cell>
        </row>
        <row r="77">
          <cell r="C77">
            <v>740114425014</v>
          </cell>
          <cell r="D77" t="str">
            <v>普东华府</v>
          </cell>
        </row>
        <row r="78">
          <cell r="C78">
            <v>740114425016</v>
          </cell>
          <cell r="D78" t="str">
            <v>力源小区建设项目</v>
          </cell>
        </row>
        <row r="79">
          <cell r="C79">
            <v>740114425017</v>
          </cell>
          <cell r="D79" t="str">
            <v>达茂旗蒙古商业街</v>
          </cell>
        </row>
        <row r="80">
          <cell r="C80" t="str">
            <v>MA0N63NF8001</v>
          </cell>
          <cell r="D80" t="str">
            <v>百灵庙镇左右景苑小区</v>
          </cell>
        </row>
        <row r="81">
          <cell r="C81">
            <v>239811542001</v>
          </cell>
          <cell r="D81" t="str">
            <v>日月华庭10号街坊</v>
          </cell>
        </row>
        <row r="82">
          <cell r="C82">
            <v>772242421004</v>
          </cell>
          <cell r="D82" t="str">
            <v>鹿城上院</v>
          </cell>
        </row>
        <row r="83">
          <cell r="C83">
            <v>740126354001</v>
          </cell>
          <cell r="D83" t="str">
            <v>翰林院住宅小区</v>
          </cell>
        </row>
        <row r="84">
          <cell r="C84">
            <v>552815275001</v>
          </cell>
          <cell r="D84" t="str">
            <v>屹林广场二期</v>
          </cell>
        </row>
        <row r="85">
          <cell r="C85" t="str">
            <v>MA0MX8N21001</v>
          </cell>
          <cell r="D85" t="str">
            <v>亿豪商业中心</v>
          </cell>
        </row>
        <row r="86">
          <cell r="C86" t="str">
            <v>MA13T19P4001</v>
          </cell>
          <cell r="D86" t="str">
            <v>新沃缤纷邻里居住小区项目</v>
          </cell>
        </row>
        <row r="87">
          <cell r="C87">
            <v>670687868001</v>
          </cell>
          <cell r="D87" t="str">
            <v>水岸花都住宅小区三期</v>
          </cell>
        </row>
        <row r="88">
          <cell r="C88">
            <v>761053916001</v>
          </cell>
          <cell r="D88" t="str">
            <v>龙熙文苑</v>
          </cell>
        </row>
        <row r="89">
          <cell r="C89" t="str">
            <v>MA0Q0EFB4001</v>
          </cell>
          <cell r="D89" t="str">
            <v>黄河龙城9号地块住宅楼澜湖璞园</v>
          </cell>
        </row>
        <row r="90">
          <cell r="C90" t="str">
            <v>MA0Q0EFB4002</v>
          </cell>
          <cell r="D90" t="str">
            <v>黄河龙城C11地块养老及配套项目</v>
          </cell>
        </row>
        <row r="91">
          <cell r="C91" t="str">
            <v>MA13Q6J27001</v>
          </cell>
          <cell r="D91" t="str">
            <v>包头恒大珺庭</v>
          </cell>
        </row>
        <row r="92">
          <cell r="C92" t="str">
            <v>MA0PX32HX001</v>
          </cell>
          <cell r="D92" t="str">
            <v>正翔国际滨河东苑滨河西苑</v>
          </cell>
        </row>
        <row r="93">
          <cell r="C93" t="str">
            <v>MA0Q2N178001</v>
          </cell>
          <cell r="D93" t="str">
            <v>伊泰滨河新区腾飞路住宅项目</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74"/>
  <sheetViews>
    <sheetView tabSelected="1" zoomScale="70" zoomScaleNormal="70" workbookViewId="0">
      <selection activeCell="A2" sqref="A2:T2"/>
    </sheetView>
  </sheetViews>
  <sheetFormatPr defaultColWidth="9" defaultRowHeight="15.75"/>
  <cols>
    <col min="1" max="1" width="6.66666666666667" style="63" customWidth="1"/>
    <col min="2" max="2" width="34.5833333333333" style="63" customWidth="1"/>
    <col min="3" max="3" width="6.25833333333333" style="63" customWidth="1"/>
    <col min="4" max="4" width="62.9166666666667" style="64" customWidth="1"/>
    <col min="5" max="5" width="10.5833333333333" style="63" customWidth="1"/>
    <col min="6" max="6" width="10.5833333333333" style="65" customWidth="1"/>
    <col min="7" max="7" width="16.6666666666667" style="65" customWidth="1"/>
    <col min="8" max="8" width="16.6666666666667" style="66" customWidth="1"/>
    <col min="9" max="20" width="12.6666666666667" style="63" customWidth="1"/>
    <col min="21" max="22" width="0.233333333333333" style="67" customWidth="1"/>
    <col min="23" max="23" width="32.5833333333333" style="67" hidden="1" customWidth="1"/>
    <col min="24" max="16384" width="9" style="67"/>
  </cols>
  <sheetData>
    <row r="1" s="59" customFormat="1" ht="42" customHeight="1" spans="1:20">
      <c r="A1" s="68" t="s">
        <v>0</v>
      </c>
      <c r="B1" s="69"/>
      <c r="C1" s="60"/>
      <c r="D1" s="70"/>
      <c r="E1" s="60"/>
      <c r="F1" s="71"/>
      <c r="G1" s="71"/>
      <c r="H1" s="72"/>
      <c r="I1" s="60"/>
      <c r="J1" s="60"/>
      <c r="K1" s="60"/>
      <c r="L1" s="60"/>
      <c r="M1" s="60"/>
      <c r="N1" s="60"/>
      <c r="O1" s="60"/>
      <c r="P1" s="60"/>
      <c r="Q1" s="60"/>
      <c r="R1" s="60"/>
      <c r="S1" s="60"/>
      <c r="T1" s="60"/>
    </row>
    <row r="2" s="60" customFormat="1" ht="68" customHeight="1" spans="1:20">
      <c r="A2" s="73" t="s">
        <v>1</v>
      </c>
      <c r="B2" s="73"/>
      <c r="C2" s="73"/>
      <c r="D2" s="74"/>
      <c r="E2" s="73"/>
      <c r="F2" s="75"/>
      <c r="G2" s="75"/>
      <c r="H2" s="76"/>
      <c r="I2" s="98"/>
      <c r="J2" s="98"/>
      <c r="K2" s="98"/>
      <c r="L2" s="98"/>
      <c r="M2" s="98"/>
      <c r="N2" s="98"/>
      <c r="O2" s="98"/>
      <c r="P2" s="98"/>
      <c r="Q2" s="98"/>
      <c r="R2" s="98"/>
      <c r="S2" s="98"/>
      <c r="T2" s="98"/>
    </row>
    <row r="3" s="60" customFormat="1" ht="24" customHeight="1" spans="1:20">
      <c r="A3" s="77"/>
      <c r="B3" s="77"/>
      <c r="C3" s="77"/>
      <c r="D3" s="78"/>
      <c r="E3" s="77"/>
      <c r="F3" s="79"/>
      <c r="G3" s="80"/>
      <c r="H3" s="81"/>
      <c r="I3" s="99"/>
      <c r="J3" s="99"/>
      <c r="K3" s="99"/>
      <c r="L3" s="99"/>
      <c r="M3" s="99"/>
      <c r="N3" s="99"/>
      <c r="O3" s="99"/>
      <c r="P3" s="99"/>
      <c r="Q3" s="99"/>
      <c r="R3" s="99"/>
      <c r="S3" s="101" t="s">
        <v>2</v>
      </c>
      <c r="T3" s="101"/>
    </row>
    <row r="4" s="61" customFormat="1" ht="38" customHeight="1" spans="1:23">
      <c r="A4" s="82" t="s">
        <v>3</v>
      </c>
      <c r="B4" s="82" t="s">
        <v>4</v>
      </c>
      <c r="C4" s="82" t="s">
        <v>5</v>
      </c>
      <c r="D4" s="82" t="s">
        <v>6</v>
      </c>
      <c r="E4" s="82" t="s">
        <v>7</v>
      </c>
      <c r="F4" s="83" t="s">
        <v>8</v>
      </c>
      <c r="G4" s="84" t="s">
        <v>9</v>
      </c>
      <c r="H4" s="85" t="s">
        <v>10</v>
      </c>
      <c r="I4" s="82" t="s">
        <v>11</v>
      </c>
      <c r="J4" s="86"/>
      <c r="K4" s="86"/>
      <c r="L4" s="86"/>
      <c r="M4" s="86"/>
      <c r="N4" s="86"/>
      <c r="O4" s="86"/>
      <c r="P4" s="86"/>
      <c r="Q4" s="86"/>
      <c r="R4" s="86"/>
      <c r="S4" s="86"/>
      <c r="T4" s="86"/>
      <c r="U4" s="102" t="s">
        <v>12</v>
      </c>
      <c r="V4" s="102"/>
      <c r="W4" s="102" t="s">
        <v>13</v>
      </c>
    </row>
    <row r="5" s="61" customFormat="1" ht="78" customHeight="1" spans="1:20">
      <c r="A5" s="86"/>
      <c r="B5" s="86"/>
      <c r="C5" s="86"/>
      <c r="D5" s="86"/>
      <c r="E5" s="86"/>
      <c r="F5" s="84"/>
      <c r="G5" s="84"/>
      <c r="H5" s="87"/>
      <c r="I5" s="82" t="s">
        <v>14</v>
      </c>
      <c r="J5" s="82" t="s">
        <v>15</v>
      </c>
      <c r="K5" s="82" t="s">
        <v>16</v>
      </c>
      <c r="L5" s="82" t="s">
        <v>17</v>
      </c>
      <c r="M5" s="82" t="s">
        <v>18</v>
      </c>
      <c r="N5" s="82" t="s">
        <v>19</v>
      </c>
      <c r="O5" s="82" t="s">
        <v>20</v>
      </c>
      <c r="P5" s="82" t="s">
        <v>21</v>
      </c>
      <c r="Q5" s="82" t="s">
        <v>22</v>
      </c>
      <c r="R5" s="82" t="s">
        <v>23</v>
      </c>
      <c r="S5" s="82" t="s">
        <v>24</v>
      </c>
      <c r="T5" s="82" t="s">
        <v>25</v>
      </c>
    </row>
    <row r="6" s="61" customFormat="1" ht="55" customHeight="1" spans="1:20">
      <c r="A6" s="86"/>
      <c r="B6" s="86"/>
      <c r="C6" s="86"/>
      <c r="D6" s="86"/>
      <c r="E6" s="86"/>
      <c r="F6" s="84"/>
      <c r="G6" s="84"/>
      <c r="H6" s="87"/>
      <c r="I6" s="82" t="s">
        <v>26</v>
      </c>
      <c r="J6" s="82" t="s">
        <v>26</v>
      </c>
      <c r="K6" s="82" t="s">
        <v>26</v>
      </c>
      <c r="L6" s="82" t="s">
        <v>26</v>
      </c>
      <c r="M6" s="82" t="s">
        <v>26</v>
      </c>
      <c r="N6" s="82" t="s">
        <v>26</v>
      </c>
      <c r="O6" s="82" t="s">
        <v>26</v>
      </c>
      <c r="P6" s="82" t="s">
        <v>26</v>
      </c>
      <c r="Q6" s="82" t="s">
        <v>26</v>
      </c>
      <c r="R6" s="82" t="s">
        <v>26</v>
      </c>
      <c r="S6" s="82" t="s">
        <v>26</v>
      </c>
      <c r="T6" s="82" t="s">
        <v>26</v>
      </c>
    </row>
    <row r="7" s="62" customFormat="1" ht="112" customHeight="1" spans="1:23">
      <c r="A7" s="88">
        <v>1</v>
      </c>
      <c r="B7" s="89" t="s">
        <v>27</v>
      </c>
      <c r="C7" s="89" t="s">
        <v>28</v>
      </c>
      <c r="D7" s="90" t="s">
        <v>29</v>
      </c>
      <c r="E7" s="89" t="s">
        <v>30</v>
      </c>
      <c r="F7" s="91">
        <v>195.59</v>
      </c>
      <c r="G7" s="91">
        <v>152.3</v>
      </c>
      <c r="H7" s="92">
        <v>103</v>
      </c>
      <c r="I7" s="89" t="s">
        <v>31</v>
      </c>
      <c r="J7" s="89" t="s">
        <v>32</v>
      </c>
      <c r="K7" s="89" t="s">
        <v>31</v>
      </c>
      <c r="L7" s="89" t="s">
        <v>31</v>
      </c>
      <c r="M7" s="89" t="s">
        <v>31</v>
      </c>
      <c r="N7" s="89" t="s">
        <v>32</v>
      </c>
      <c r="O7" s="89" t="s">
        <v>31</v>
      </c>
      <c r="P7" s="89" t="s">
        <v>32</v>
      </c>
      <c r="Q7" s="89" t="s">
        <v>32</v>
      </c>
      <c r="R7" s="89" t="s">
        <v>31</v>
      </c>
      <c r="S7" s="89" t="s">
        <v>32</v>
      </c>
      <c r="T7" s="89" t="s">
        <v>32</v>
      </c>
      <c r="U7" s="62" t="e">
        <f>_xlfn.XLOOKUP(#REF!,'[3]数据1(2)'!$B:$B,'[3]数据1(2)'!$D:$D)</f>
        <v>#REF!</v>
      </c>
      <c r="W7" s="62" t="e">
        <f>_xlfn.XLOOKUP(#REF!,[4]Sheet1!$C:$C,[4]Sheet1!$D:$D)</f>
        <v>#REF!</v>
      </c>
    </row>
    <row r="8" s="62" customFormat="1" ht="112" customHeight="1" spans="1:23">
      <c r="A8" s="88">
        <v>2</v>
      </c>
      <c r="B8" s="89" t="s">
        <v>33</v>
      </c>
      <c r="C8" s="89" t="s">
        <v>28</v>
      </c>
      <c r="D8" s="90" t="s">
        <v>34</v>
      </c>
      <c r="E8" s="89" t="s">
        <v>30</v>
      </c>
      <c r="F8" s="91">
        <v>12</v>
      </c>
      <c r="G8" s="91">
        <v>6.5</v>
      </c>
      <c r="H8" s="92">
        <v>12.77</v>
      </c>
      <c r="I8" s="89" t="s">
        <v>31</v>
      </c>
      <c r="J8" s="89" t="s">
        <v>32</v>
      </c>
      <c r="K8" s="89" t="s">
        <v>31</v>
      </c>
      <c r="L8" s="89" t="s">
        <v>31</v>
      </c>
      <c r="M8" s="89" t="s">
        <v>31</v>
      </c>
      <c r="N8" s="89" t="s">
        <v>31</v>
      </c>
      <c r="O8" s="89" t="s">
        <v>31</v>
      </c>
      <c r="P8" s="89" t="s">
        <v>32</v>
      </c>
      <c r="Q8" s="89" t="s">
        <v>32</v>
      </c>
      <c r="R8" s="89" t="s">
        <v>31</v>
      </c>
      <c r="S8" s="89" t="s">
        <v>32</v>
      </c>
      <c r="T8" s="89" t="s">
        <v>32</v>
      </c>
      <c r="U8" s="62" t="e">
        <f>_xlfn.XLOOKUP(#REF!,'[3]数据1(2)'!$B:$B,'[3]数据1(2)'!$D:$D)</f>
        <v>#REF!</v>
      </c>
      <c r="W8" s="62" t="e">
        <f>_xlfn.XLOOKUP(#REF!,[4]Sheet1!$C:$C,[4]Sheet1!$D:$D)</f>
        <v>#REF!</v>
      </c>
    </row>
    <row r="9" s="62" customFormat="1" ht="112" customHeight="1" spans="1:23">
      <c r="A9" s="88">
        <v>3</v>
      </c>
      <c r="B9" s="89" t="s">
        <v>35</v>
      </c>
      <c r="C9" s="89" t="s">
        <v>28</v>
      </c>
      <c r="D9" s="90" t="s">
        <v>36</v>
      </c>
      <c r="E9" s="89" t="s">
        <v>30</v>
      </c>
      <c r="F9" s="91">
        <v>11</v>
      </c>
      <c r="G9" s="91">
        <v>5</v>
      </c>
      <c r="H9" s="92">
        <v>4.3</v>
      </c>
      <c r="I9" s="89" t="s">
        <v>31</v>
      </c>
      <c r="J9" s="89" t="s">
        <v>32</v>
      </c>
      <c r="K9" s="89" t="s">
        <v>32</v>
      </c>
      <c r="L9" s="89" t="s">
        <v>32</v>
      </c>
      <c r="M9" s="89" t="s">
        <v>31</v>
      </c>
      <c r="N9" s="89" t="s">
        <v>32</v>
      </c>
      <c r="O9" s="89" t="s">
        <v>31</v>
      </c>
      <c r="P9" s="89" t="s">
        <v>32</v>
      </c>
      <c r="Q9" s="89" t="s">
        <v>32</v>
      </c>
      <c r="R9" s="89" t="s">
        <v>31</v>
      </c>
      <c r="S9" s="89" t="s">
        <v>32</v>
      </c>
      <c r="T9" s="89" t="s">
        <v>32</v>
      </c>
      <c r="U9" s="62" t="e">
        <f>_xlfn.XLOOKUP(#REF!,'[3]数据1(2)'!$B:$B,'[3]数据1(2)'!$D:$D)</f>
        <v>#REF!</v>
      </c>
      <c r="W9" s="62" t="e">
        <f>_xlfn.XLOOKUP(#REF!,[4]Sheet1!$C:$C,[4]Sheet1!$D:$D)</f>
        <v>#REF!</v>
      </c>
    </row>
    <row r="10" s="62" customFormat="1" ht="112" customHeight="1" spans="1:23">
      <c r="A10" s="88">
        <v>4</v>
      </c>
      <c r="B10" s="89" t="s">
        <v>37</v>
      </c>
      <c r="C10" s="89" t="s">
        <v>28</v>
      </c>
      <c r="D10" s="90" t="s">
        <v>38</v>
      </c>
      <c r="E10" s="89" t="s">
        <v>30</v>
      </c>
      <c r="F10" s="93">
        <v>20</v>
      </c>
      <c r="G10" s="91">
        <v>4.6</v>
      </c>
      <c r="H10" s="92">
        <v>4.62</v>
      </c>
      <c r="I10" s="89" t="s">
        <v>31</v>
      </c>
      <c r="J10" s="89" t="s">
        <v>32</v>
      </c>
      <c r="K10" s="89" t="s">
        <v>32</v>
      </c>
      <c r="L10" s="89" t="s">
        <v>31</v>
      </c>
      <c r="M10" s="89" t="s">
        <v>31</v>
      </c>
      <c r="N10" s="100" t="s">
        <v>32</v>
      </c>
      <c r="O10" s="89" t="s">
        <v>31</v>
      </c>
      <c r="P10" s="89" t="s">
        <v>32</v>
      </c>
      <c r="Q10" s="89" t="s">
        <v>32</v>
      </c>
      <c r="R10" s="89" t="s">
        <v>31</v>
      </c>
      <c r="S10" s="89" t="s">
        <v>32</v>
      </c>
      <c r="T10" s="89" t="s">
        <v>32</v>
      </c>
      <c r="U10" s="62" t="e">
        <f>_xlfn.XLOOKUP(#REF!,'[3]数据1(2)'!$B:$B,'[3]数据1(2)'!$D:$D)</f>
        <v>#REF!</v>
      </c>
      <c r="W10" s="62" t="e">
        <f>_xlfn.XLOOKUP(#REF!,[4]Sheet1!$C:$C,[4]Sheet1!$D:$D)</f>
        <v>#REF!</v>
      </c>
    </row>
    <row r="11" s="62" customFormat="1" ht="112" customHeight="1" spans="1:23">
      <c r="A11" s="88">
        <v>5</v>
      </c>
      <c r="B11" s="89" t="s">
        <v>39</v>
      </c>
      <c r="C11" s="89" t="s">
        <v>28</v>
      </c>
      <c r="D11" s="90" t="s">
        <v>40</v>
      </c>
      <c r="E11" s="89" t="s">
        <v>30</v>
      </c>
      <c r="F11" s="91">
        <v>7</v>
      </c>
      <c r="G11" s="91">
        <v>4</v>
      </c>
      <c r="H11" s="92">
        <v>4.5</v>
      </c>
      <c r="I11" s="89" t="s">
        <v>31</v>
      </c>
      <c r="J11" s="89" t="s">
        <v>32</v>
      </c>
      <c r="K11" s="89" t="s">
        <v>31</v>
      </c>
      <c r="L11" s="89" t="s">
        <v>31</v>
      </c>
      <c r="M11" s="89" t="s">
        <v>31</v>
      </c>
      <c r="N11" s="89" t="s">
        <v>32</v>
      </c>
      <c r="O11" s="89" t="s">
        <v>31</v>
      </c>
      <c r="P11" s="89" t="s">
        <v>32</v>
      </c>
      <c r="Q11" s="89" t="s">
        <v>32</v>
      </c>
      <c r="R11" s="89" t="s">
        <v>31</v>
      </c>
      <c r="S11" s="89" t="s">
        <v>32</v>
      </c>
      <c r="T11" s="89" t="s">
        <v>32</v>
      </c>
      <c r="U11" s="62" t="e">
        <f>_xlfn.XLOOKUP(#REF!,'[3]数据1(2)'!$B:$B,'[3]数据1(2)'!$D:$D)</f>
        <v>#REF!</v>
      </c>
      <c r="W11" s="62" t="e">
        <f>_xlfn.XLOOKUP(#REF!,[4]Sheet1!$C:$C,[4]Sheet1!$D:$D)</f>
        <v>#REF!</v>
      </c>
    </row>
    <row r="12" s="62" customFormat="1" ht="112" customHeight="1" spans="1:23">
      <c r="A12" s="88">
        <v>6</v>
      </c>
      <c r="B12" s="89" t="s">
        <v>41</v>
      </c>
      <c r="C12" s="89" t="s">
        <v>28</v>
      </c>
      <c r="D12" s="90" t="s">
        <v>42</v>
      </c>
      <c r="E12" s="89" t="s">
        <v>30</v>
      </c>
      <c r="F12" s="91">
        <v>6.05</v>
      </c>
      <c r="G12" s="91">
        <v>2</v>
      </c>
      <c r="H12" s="92">
        <v>3.74</v>
      </c>
      <c r="I12" s="89" t="s">
        <v>31</v>
      </c>
      <c r="J12" s="89" t="s">
        <v>31</v>
      </c>
      <c r="K12" s="89" t="s">
        <v>31</v>
      </c>
      <c r="L12" s="89" t="s">
        <v>32</v>
      </c>
      <c r="M12" s="89" t="s">
        <v>31</v>
      </c>
      <c r="N12" s="89" t="s">
        <v>32</v>
      </c>
      <c r="O12" s="89" t="s">
        <v>31</v>
      </c>
      <c r="P12" s="89" t="s">
        <v>32</v>
      </c>
      <c r="Q12" s="89" t="s">
        <v>31</v>
      </c>
      <c r="R12" s="89" t="s">
        <v>31</v>
      </c>
      <c r="S12" s="89" t="s">
        <v>32</v>
      </c>
      <c r="T12" s="89" t="s">
        <v>32</v>
      </c>
      <c r="U12" s="62" t="e">
        <f>_xlfn.XLOOKUP(#REF!,'[3]数据1(2)'!$B:$B,'[3]数据1(2)'!$D:$D)</f>
        <v>#REF!</v>
      </c>
      <c r="W12" s="62" t="e">
        <f>_xlfn.XLOOKUP(#REF!,[4]Sheet1!$C:$C,[4]Sheet1!$D:$D)</f>
        <v>#REF!</v>
      </c>
    </row>
    <row r="13" s="62" customFormat="1" ht="112" customHeight="1" spans="1:23">
      <c r="A13" s="88">
        <v>7</v>
      </c>
      <c r="B13" s="89" t="s">
        <v>43</v>
      </c>
      <c r="C13" s="89" t="s">
        <v>28</v>
      </c>
      <c r="D13" s="90" t="s">
        <v>44</v>
      </c>
      <c r="E13" s="89" t="s">
        <v>30</v>
      </c>
      <c r="F13" s="91">
        <v>20</v>
      </c>
      <c r="G13" s="91">
        <v>4</v>
      </c>
      <c r="H13" s="92">
        <v>3.02</v>
      </c>
      <c r="I13" s="89" t="s">
        <v>31</v>
      </c>
      <c r="J13" s="89" t="s">
        <v>32</v>
      </c>
      <c r="K13" s="89" t="s">
        <v>32</v>
      </c>
      <c r="L13" s="89" t="s">
        <v>31</v>
      </c>
      <c r="M13" s="89" t="s">
        <v>31</v>
      </c>
      <c r="N13" s="100" t="s">
        <v>32</v>
      </c>
      <c r="O13" s="89" t="s">
        <v>31</v>
      </c>
      <c r="P13" s="89" t="s">
        <v>32</v>
      </c>
      <c r="Q13" s="89" t="s">
        <v>32</v>
      </c>
      <c r="R13" s="89" t="s">
        <v>31</v>
      </c>
      <c r="S13" s="89" t="s">
        <v>32</v>
      </c>
      <c r="T13" s="89" t="s">
        <v>32</v>
      </c>
      <c r="U13" s="62" t="e">
        <f>_xlfn.XLOOKUP(#REF!,'[3]数据1(2)'!$B:$B,'[3]数据1(2)'!$D:$D)</f>
        <v>#REF!</v>
      </c>
      <c r="W13" s="62" t="e">
        <f>_xlfn.XLOOKUP(#REF!,[4]Sheet1!$C:$C,[4]Sheet1!$D:$D)</f>
        <v>#REF!</v>
      </c>
    </row>
    <row r="14" s="62" customFormat="1" ht="112" customHeight="1" spans="1:23">
      <c r="A14" s="88">
        <v>8</v>
      </c>
      <c r="B14" s="89" t="s">
        <v>45</v>
      </c>
      <c r="C14" s="89" t="s">
        <v>28</v>
      </c>
      <c r="D14" s="90" t="s">
        <v>46</v>
      </c>
      <c r="E14" s="89" t="s">
        <v>30</v>
      </c>
      <c r="F14" s="91">
        <v>3.81</v>
      </c>
      <c r="G14" s="91">
        <v>1</v>
      </c>
      <c r="H14" s="92">
        <v>2.72</v>
      </c>
      <c r="I14" s="89" t="s">
        <v>31</v>
      </c>
      <c r="J14" s="89" t="s">
        <v>32</v>
      </c>
      <c r="K14" s="89" t="s">
        <v>32</v>
      </c>
      <c r="L14" s="89" t="s">
        <v>32</v>
      </c>
      <c r="M14" s="89" t="s">
        <v>32</v>
      </c>
      <c r="N14" s="89" t="s">
        <v>32</v>
      </c>
      <c r="O14" s="89" t="s">
        <v>31</v>
      </c>
      <c r="P14" s="89" t="s">
        <v>32</v>
      </c>
      <c r="Q14" s="89" t="s">
        <v>32</v>
      </c>
      <c r="R14" s="89" t="s">
        <v>31</v>
      </c>
      <c r="S14" s="89" t="s">
        <v>32</v>
      </c>
      <c r="T14" s="89" t="s">
        <v>32</v>
      </c>
      <c r="U14" s="62" t="e">
        <f>_xlfn.XLOOKUP(#REF!,'[3]数据1(2)'!$B:$B,'[3]数据1(2)'!$D:$D)</f>
        <v>#REF!</v>
      </c>
      <c r="W14" s="62" t="e">
        <f>_xlfn.XLOOKUP(#REF!,[4]Sheet1!$C:$C,[4]Sheet1!$D:$D)</f>
        <v>#REF!</v>
      </c>
    </row>
    <row r="15" s="62" customFormat="1" ht="112" customHeight="1" spans="1:23">
      <c r="A15" s="88">
        <v>9</v>
      </c>
      <c r="B15" s="89" t="s">
        <v>47</v>
      </c>
      <c r="C15" s="89" t="s">
        <v>28</v>
      </c>
      <c r="D15" s="90" t="s">
        <v>48</v>
      </c>
      <c r="E15" s="89" t="s">
        <v>30</v>
      </c>
      <c r="F15" s="91">
        <v>2.7</v>
      </c>
      <c r="G15" s="91">
        <v>1.5</v>
      </c>
      <c r="H15" s="92">
        <v>1.1</v>
      </c>
      <c r="I15" s="89" t="s">
        <v>31</v>
      </c>
      <c r="J15" s="89" t="s">
        <v>32</v>
      </c>
      <c r="K15" s="89" t="s">
        <v>32</v>
      </c>
      <c r="L15" s="89" t="s">
        <v>32</v>
      </c>
      <c r="M15" s="89" t="s">
        <v>32</v>
      </c>
      <c r="N15" s="89" t="s">
        <v>32</v>
      </c>
      <c r="O15" s="89" t="s">
        <v>31</v>
      </c>
      <c r="P15" s="89" t="s">
        <v>32</v>
      </c>
      <c r="Q15" s="89" t="s">
        <v>32</v>
      </c>
      <c r="R15" s="89" t="s">
        <v>31</v>
      </c>
      <c r="S15" s="89" t="s">
        <v>32</v>
      </c>
      <c r="T15" s="89" t="s">
        <v>32</v>
      </c>
      <c r="U15" s="62" t="e">
        <f>_xlfn.XLOOKUP(#REF!,'[3]数据1(2)'!$B:$B,'[3]数据1(2)'!$D:$D)</f>
        <v>#REF!</v>
      </c>
      <c r="W15" s="62" t="e">
        <f>_xlfn.XLOOKUP(#REF!,[4]Sheet1!$C:$C,[4]Sheet1!$D:$D)</f>
        <v>#REF!</v>
      </c>
    </row>
    <row r="16" s="62" customFormat="1" ht="112" customHeight="1" spans="1:23">
      <c r="A16" s="88">
        <v>10</v>
      </c>
      <c r="B16" s="89" t="s">
        <v>49</v>
      </c>
      <c r="C16" s="89" t="s">
        <v>28</v>
      </c>
      <c r="D16" s="90" t="s">
        <v>50</v>
      </c>
      <c r="E16" s="89" t="s">
        <v>30</v>
      </c>
      <c r="F16" s="91">
        <v>2.46</v>
      </c>
      <c r="G16" s="91">
        <v>1</v>
      </c>
      <c r="H16" s="92">
        <v>0.81</v>
      </c>
      <c r="I16" s="89" t="s">
        <v>31</v>
      </c>
      <c r="J16" s="89" t="s">
        <v>32</v>
      </c>
      <c r="K16" s="89" t="s">
        <v>32</v>
      </c>
      <c r="L16" s="89" t="s">
        <v>32</v>
      </c>
      <c r="M16" s="89" t="s">
        <v>32</v>
      </c>
      <c r="N16" s="89" t="s">
        <v>32</v>
      </c>
      <c r="O16" s="89" t="s">
        <v>31</v>
      </c>
      <c r="P16" s="89" t="s">
        <v>32</v>
      </c>
      <c r="Q16" s="89" t="s">
        <v>32</v>
      </c>
      <c r="R16" s="89" t="s">
        <v>32</v>
      </c>
      <c r="S16" s="89" t="s">
        <v>32</v>
      </c>
      <c r="T16" s="89" t="s">
        <v>32</v>
      </c>
      <c r="U16" s="62" t="e">
        <f>_xlfn.XLOOKUP(#REF!,'[3]数据1(2)'!$B:$B,'[3]数据1(2)'!$D:$D)</f>
        <v>#REF!</v>
      </c>
      <c r="W16" s="62" t="e">
        <f>_xlfn.XLOOKUP(#REF!,[4]Sheet1!$C:$C,[4]Sheet1!$D:$D)</f>
        <v>#REF!</v>
      </c>
    </row>
    <row r="17" s="62" customFormat="1" ht="112" customHeight="1" spans="1:23">
      <c r="A17" s="88">
        <v>11</v>
      </c>
      <c r="B17" s="89" t="s">
        <v>51</v>
      </c>
      <c r="C17" s="89" t="s">
        <v>28</v>
      </c>
      <c r="D17" s="90" t="s">
        <v>52</v>
      </c>
      <c r="E17" s="89" t="s">
        <v>30</v>
      </c>
      <c r="F17" s="91">
        <v>2.4117</v>
      </c>
      <c r="G17" s="91">
        <v>0.5</v>
      </c>
      <c r="H17" s="92">
        <v>2.2</v>
      </c>
      <c r="I17" s="89" t="s">
        <v>31</v>
      </c>
      <c r="J17" s="89" t="s">
        <v>31</v>
      </c>
      <c r="K17" s="89" t="s">
        <v>32</v>
      </c>
      <c r="L17" s="89" t="s">
        <v>32</v>
      </c>
      <c r="M17" s="89" t="s">
        <v>32</v>
      </c>
      <c r="N17" s="89" t="s">
        <v>31</v>
      </c>
      <c r="O17" s="89" t="s">
        <v>31</v>
      </c>
      <c r="P17" s="89" t="s">
        <v>32</v>
      </c>
      <c r="Q17" s="89" t="s">
        <v>32</v>
      </c>
      <c r="R17" s="89" t="s">
        <v>31</v>
      </c>
      <c r="S17" s="89" t="s">
        <v>32</v>
      </c>
      <c r="T17" s="89" t="s">
        <v>31</v>
      </c>
      <c r="U17" s="62" t="e">
        <f>_xlfn.XLOOKUP(#REF!,'[3]数据1(2)'!$B:$B,'[3]数据1(2)'!$D:$D)</f>
        <v>#REF!</v>
      </c>
      <c r="W17" s="62" t="e">
        <f>_xlfn.XLOOKUP(#REF!,[4]Sheet1!$C:$C,[4]Sheet1!$D:$D)</f>
        <v>#REF!</v>
      </c>
    </row>
    <row r="18" s="62" customFormat="1" ht="112" customHeight="1" spans="1:23">
      <c r="A18" s="88">
        <v>12</v>
      </c>
      <c r="B18" s="89" t="s">
        <v>53</v>
      </c>
      <c r="C18" s="89" t="s">
        <v>28</v>
      </c>
      <c r="D18" s="90" t="s">
        <v>54</v>
      </c>
      <c r="E18" s="89" t="s">
        <v>30</v>
      </c>
      <c r="F18" s="91">
        <v>2</v>
      </c>
      <c r="G18" s="91">
        <v>1.5</v>
      </c>
      <c r="H18" s="92">
        <v>0.91</v>
      </c>
      <c r="I18" s="89" t="s">
        <v>31</v>
      </c>
      <c r="J18" s="89" t="s">
        <v>32</v>
      </c>
      <c r="K18" s="89" t="s">
        <v>32</v>
      </c>
      <c r="L18" s="89" t="s">
        <v>32</v>
      </c>
      <c r="M18" s="89" t="s">
        <v>32</v>
      </c>
      <c r="N18" s="89" t="s">
        <v>32</v>
      </c>
      <c r="O18" s="89" t="s">
        <v>31</v>
      </c>
      <c r="P18" s="89" t="s">
        <v>32</v>
      </c>
      <c r="Q18" s="89" t="s">
        <v>32</v>
      </c>
      <c r="R18" s="89" t="s">
        <v>31</v>
      </c>
      <c r="S18" s="89" t="s">
        <v>32</v>
      </c>
      <c r="T18" s="89" t="s">
        <v>32</v>
      </c>
      <c r="U18" s="62" t="e">
        <f>_xlfn.XLOOKUP(#REF!,'[3]数据1(2)'!$B:$B,'[3]数据1(2)'!$D:$D)</f>
        <v>#REF!</v>
      </c>
      <c r="W18" s="62" t="e">
        <f>_xlfn.XLOOKUP(#REF!,[4]Sheet1!$C:$C,[4]Sheet1!$D:$D)</f>
        <v>#REF!</v>
      </c>
    </row>
    <row r="19" s="62" customFormat="1" ht="112" customHeight="1" spans="1:23">
      <c r="A19" s="88">
        <v>13</v>
      </c>
      <c r="B19" s="89" t="s">
        <v>55</v>
      </c>
      <c r="C19" s="89" t="s">
        <v>28</v>
      </c>
      <c r="D19" s="90" t="s">
        <v>56</v>
      </c>
      <c r="E19" s="89" t="s">
        <v>30</v>
      </c>
      <c r="F19" s="91">
        <v>1.62</v>
      </c>
      <c r="G19" s="91">
        <v>0.8</v>
      </c>
      <c r="H19" s="92">
        <v>0.95</v>
      </c>
      <c r="I19" s="89" t="s">
        <v>31</v>
      </c>
      <c r="J19" s="89" t="s">
        <v>32</v>
      </c>
      <c r="K19" s="89" t="s">
        <v>31</v>
      </c>
      <c r="L19" s="89" t="s">
        <v>31</v>
      </c>
      <c r="M19" s="89" t="s">
        <v>31</v>
      </c>
      <c r="N19" s="89" t="s">
        <v>32</v>
      </c>
      <c r="O19" s="89" t="s">
        <v>31</v>
      </c>
      <c r="P19" s="89" t="s">
        <v>32</v>
      </c>
      <c r="Q19" s="89" t="s">
        <v>32</v>
      </c>
      <c r="R19" s="89" t="s">
        <v>31</v>
      </c>
      <c r="S19" s="89" t="s">
        <v>32</v>
      </c>
      <c r="T19" s="89" t="s">
        <v>32</v>
      </c>
      <c r="U19" s="62" t="e">
        <f>_xlfn.XLOOKUP(#REF!,'[3]数据1(2)'!$B:$B,'[3]数据1(2)'!$D:$D)</f>
        <v>#REF!</v>
      </c>
      <c r="W19" s="62" t="e">
        <f>_xlfn.XLOOKUP(#REF!,[4]Sheet1!$C:$C,[4]Sheet1!$D:$D)</f>
        <v>#REF!</v>
      </c>
    </row>
    <row r="20" s="62" customFormat="1" ht="112" customHeight="1" spans="1:23">
      <c r="A20" s="88">
        <v>14</v>
      </c>
      <c r="B20" s="89" t="s">
        <v>57</v>
      </c>
      <c r="C20" s="89" t="s">
        <v>28</v>
      </c>
      <c r="D20" s="90" t="s">
        <v>58</v>
      </c>
      <c r="E20" s="89" t="s">
        <v>30</v>
      </c>
      <c r="F20" s="91">
        <v>1.3</v>
      </c>
      <c r="G20" s="91">
        <v>0.8</v>
      </c>
      <c r="H20" s="92">
        <v>0.4</v>
      </c>
      <c r="I20" s="89" t="s">
        <v>31</v>
      </c>
      <c r="J20" s="89" t="s">
        <v>32</v>
      </c>
      <c r="K20" s="89" t="s">
        <v>32</v>
      </c>
      <c r="L20" s="89" t="s">
        <v>32</v>
      </c>
      <c r="M20" s="89" t="s">
        <v>32</v>
      </c>
      <c r="N20" s="89" t="s">
        <v>32</v>
      </c>
      <c r="O20" s="89" t="s">
        <v>31</v>
      </c>
      <c r="P20" s="89" t="s">
        <v>32</v>
      </c>
      <c r="Q20" s="89" t="s">
        <v>32</v>
      </c>
      <c r="R20" s="89" t="s">
        <v>31</v>
      </c>
      <c r="S20" s="89" t="s">
        <v>32</v>
      </c>
      <c r="T20" s="89" t="s">
        <v>32</v>
      </c>
      <c r="U20" s="62" t="e">
        <f>_xlfn.XLOOKUP(#REF!,'[3]数据1(2)'!$B:$B,'[3]数据1(2)'!$D:$D)</f>
        <v>#REF!</v>
      </c>
      <c r="W20" s="62" t="e">
        <f>_xlfn.XLOOKUP(#REF!,[4]Sheet1!$C:$C,[4]Sheet1!$D:$D)</f>
        <v>#REF!</v>
      </c>
    </row>
    <row r="21" s="62" customFormat="1" ht="112" customHeight="1" spans="1:23">
      <c r="A21" s="88">
        <v>15</v>
      </c>
      <c r="B21" s="89" t="s">
        <v>59</v>
      </c>
      <c r="C21" s="89" t="s">
        <v>28</v>
      </c>
      <c r="D21" s="90" t="s">
        <v>60</v>
      </c>
      <c r="E21" s="89" t="s">
        <v>30</v>
      </c>
      <c r="F21" s="94">
        <v>1</v>
      </c>
      <c r="G21" s="91">
        <v>0.3</v>
      </c>
      <c r="H21" s="92">
        <v>0.13</v>
      </c>
      <c r="I21" s="89" t="s">
        <v>31</v>
      </c>
      <c r="J21" s="89" t="s">
        <v>32</v>
      </c>
      <c r="K21" s="89" t="s">
        <v>32</v>
      </c>
      <c r="L21" s="89" t="s">
        <v>32</v>
      </c>
      <c r="M21" s="89" t="s">
        <v>32</v>
      </c>
      <c r="N21" s="89" t="s">
        <v>32</v>
      </c>
      <c r="O21" s="89" t="s">
        <v>32</v>
      </c>
      <c r="P21" s="89" t="s">
        <v>32</v>
      </c>
      <c r="Q21" s="89" t="s">
        <v>32</v>
      </c>
      <c r="R21" s="89" t="s">
        <v>31</v>
      </c>
      <c r="S21" s="89" t="s">
        <v>32</v>
      </c>
      <c r="T21" s="89" t="s">
        <v>32</v>
      </c>
      <c r="U21" s="62" t="e">
        <f>_xlfn.XLOOKUP(#REF!,'[3]数据1(2)'!$B:$B,'[3]数据1(2)'!$D:$D)</f>
        <v>#REF!</v>
      </c>
      <c r="W21" s="62" t="e">
        <f>_xlfn.XLOOKUP(#REF!,[4]Sheet1!$C:$C,[4]Sheet1!$D:$D)</f>
        <v>#REF!</v>
      </c>
    </row>
    <row r="22" s="62" customFormat="1" ht="112" customHeight="1" spans="1:23">
      <c r="A22" s="88">
        <v>16</v>
      </c>
      <c r="B22" s="89" t="s">
        <v>61</v>
      </c>
      <c r="C22" s="89" t="s">
        <v>28</v>
      </c>
      <c r="D22" s="90" t="s">
        <v>62</v>
      </c>
      <c r="E22" s="89" t="s">
        <v>30</v>
      </c>
      <c r="F22" s="91">
        <v>1.005</v>
      </c>
      <c r="G22" s="91">
        <v>0.5</v>
      </c>
      <c r="H22" s="92">
        <v>1</v>
      </c>
      <c r="I22" s="89" t="s">
        <v>31</v>
      </c>
      <c r="J22" s="89" t="s">
        <v>32</v>
      </c>
      <c r="K22" s="89" t="s">
        <v>31</v>
      </c>
      <c r="L22" s="89" t="s">
        <v>31</v>
      </c>
      <c r="M22" s="89" t="s">
        <v>32</v>
      </c>
      <c r="N22" s="89" t="s">
        <v>32</v>
      </c>
      <c r="O22" s="89" t="s">
        <v>31</v>
      </c>
      <c r="P22" s="89" t="s">
        <v>32</v>
      </c>
      <c r="Q22" s="89" t="s">
        <v>32</v>
      </c>
      <c r="R22" s="89" t="s">
        <v>31</v>
      </c>
      <c r="S22" s="89" t="s">
        <v>32</v>
      </c>
      <c r="T22" s="89" t="s">
        <v>32</v>
      </c>
      <c r="U22" s="62" t="e">
        <f>_xlfn.XLOOKUP(#REF!,'[3]数据1(2)'!$B:$B,'[3]数据1(2)'!$D:$D)</f>
        <v>#REF!</v>
      </c>
      <c r="W22" s="62" t="e">
        <f>_xlfn.XLOOKUP(#REF!,[4]Sheet1!$C:$C,[4]Sheet1!$D:$D)</f>
        <v>#REF!</v>
      </c>
    </row>
    <row r="23" s="62" customFormat="1" ht="112" customHeight="1" spans="1:23">
      <c r="A23" s="88">
        <v>17</v>
      </c>
      <c r="B23" s="89" t="s">
        <v>63</v>
      </c>
      <c r="C23" s="89" t="s">
        <v>28</v>
      </c>
      <c r="D23" s="95" t="s">
        <v>64</v>
      </c>
      <c r="E23" s="89" t="s">
        <v>30</v>
      </c>
      <c r="F23" s="91">
        <v>1</v>
      </c>
      <c r="G23" s="91">
        <v>0.6</v>
      </c>
      <c r="H23" s="92">
        <v>0.3</v>
      </c>
      <c r="I23" s="89" t="s">
        <v>31</v>
      </c>
      <c r="J23" s="89" t="s">
        <v>32</v>
      </c>
      <c r="K23" s="89" t="s">
        <v>32</v>
      </c>
      <c r="L23" s="89" t="s">
        <v>32</v>
      </c>
      <c r="M23" s="89" t="s">
        <v>32</v>
      </c>
      <c r="N23" s="89" t="s">
        <v>32</v>
      </c>
      <c r="O23" s="89" t="s">
        <v>31</v>
      </c>
      <c r="P23" s="89" t="s">
        <v>32</v>
      </c>
      <c r="Q23" s="89" t="s">
        <v>32</v>
      </c>
      <c r="R23" s="89" t="s">
        <v>31</v>
      </c>
      <c r="S23" s="89" t="s">
        <v>32</v>
      </c>
      <c r="T23" s="89" t="s">
        <v>32</v>
      </c>
      <c r="U23" s="62" t="e">
        <f>_xlfn.XLOOKUP(#REF!,'[3]数据1(2)'!$B:$B,'[3]数据1(2)'!$D:$D)</f>
        <v>#REF!</v>
      </c>
      <c r="W23" s="62" t="e">
        <f>_xlfn.XLOOKUP(#REF!,[4]Sheet1!$C:$C,[4]Sheet1!$D:$D)</f>
        <v>#REF!</v>
      </c>
    </row>
    <row r="24" s="62" customFormat="1" ht="112" customHeight="1" spans="1:23">
      <c r="A24" s="88">
        <v>18</v>
      </c>
      <c r="B24" s="89" t="s">
        <v>65</v>
      </c>
      <c r="C24" s="89" t="s">
        <v>28</v>
      </c>
      <c r="D24" s="90" t="s">
        <v>66</v>
      </c>
      <c r="E24" s="89" t="s">
        <v>30</v>
      </c>
      <c r="F24" s="91">
        <v>1</v>
      </c>
      <c r="G24" s="91">
        <v>0.2</v>
      </c>
      <c r="H24" s="92">
        <v>1.1</v>
      </c>
      <c r="I24" s="89" t="s">
        <v>31</v>
      </c>
      <c r="J24" s="89" t="s">
        <v>32</v>
      </c>
      <c r="K24" s="89" t="s">
        <v>32</v>
      </c>
      <c r="L24" s="89" t="s">
        <v>32</v>
      </c>
      <c r="M24" s="89" t="s">
        <v>32</v>
      </c>
      <c r="N24" s="89" t="s">
        <v>32</v>
      </c>
      <c r="O24" s="89" t="s">
        <v>32</v>
      </c>
      <c r="P24" s="89" t="s">
        <v>32</v>
      </c>
      <c r="Q24" s="89" t="s">
        <v>32</v>
      </c>
      <c r="R24" s="89" t="s">
        <v>31</v>
      </c>
      <c r="S24" s="89" t="s">
        <v>32</v>
      </c>
      <c r="T24" s="89" t="s">
        <v>32</v>
      </c>
      <c r="U24" s="62" t="e">
        <f>_xlfn.XLOOKUP(#REF!,'[3]数据1(2)'!$B:$B,'[3]数据1(2)'!$D:$D)</f>
        <v>#REF!</v>
      </c>
      <c r="W24" s="62" t="e">
        <f>_xlfn.XLOOKUP(#REF!,[4]Sheet1!$C:$C,[4]Sheet1!$D:$D)</f>
        <v>#REF!</v>
      </c>
    </row>
    <row r="25" s="62" customFormat="1" ht="112" customHeight="1" spans="1:23">
      <c r="A25" s="88">
        <v>19</v>
      </c>
      <c r="B25" s="89" t="s">
        <v>67</v>
      </c>
      <c r="C25" s="89" t="s">
        <v>28</v>
      </c>
      <c r="D25" s="90" t="s">
        <v>68</v>
      </c>
      <c r="E25" s="89" t="s">
        <v>30</v>
      </c>
      <c r="F25" s="91">
        <v>1</v>
      </c>
      <c r="G25" s="91">
        <v>1</v>
      </c>
      <c r="H25" s="92">
        <v>1.1</v>
      </c>
      <c r="I25" s="89" t="s">
        <v>31</v>
      </c>
      <c r="J25" s="89" t="s">
        <v>32</v>
      </c>
      <c r="K25" s="89" t="s">
        <v>32</v>
      </c>
      <c r="L25" s="89" t="s">
        <v>32</v>
      </c>
      <c r="M25" s="89" t="s">
        <v>32</v>
      </c>
      <c r="N25" s="89" t="s">
        <v>32</v>
      </c>
      <c r="O25" s="89" t="s">
        <v>32</v>
      </c>
      <c r="P25" s="89" t="s">
        <v>32</v>
      </c>
      <c r="Q25" s="89" t="s">
        <v>32</v>
      </c>
      <c r="R25" s="89" t="s">
        <v>32</v>
      </c>
      <c r="S25" s="89" t="s">
        <v>32</v>
      </c>
      <c r="T25" s="89" t="s">
        <v>32</v>
      </c>
      <c r="U25" s="62" t="e">
        <f>_xlfn.XLOOKUP(#REF!,'[3]数据1(2)'!$B:$B,'[3]数据1(2)'!$D:$D)</f>
        <v>#REF!</v>
      </c>
      <c r="W25" s="62" t="e">
        <f>_xlfn.XLOOKUP(#REF!,[4]Sheet1!$C:$C,[4]Sheet1!$D:$D)</f>
        <v>#REF!</v>
      </c>
    </row>
    <row r="26" s="62" customFormat="1" ht="112" customHeight="1" spans="1:23">
      <c r="A26" s="88">
        <v>20</v>
      </c>
      <c r="B26" s="89" t="s">
        <v>69</v>
      </c>
      <c r="C26" s="89" t="s">
        <v>13</v>
      </c>
      <c r="D26" s="90" t="s">
        <v>70</v>
      </c>
      <c r="E26" s="89" t="s">
        <v>30</v>
      </c>
      <c r="F26" s="94">
        <v>28.3</v>
      </c>
      <c r="G26" s="94">
        <v>20</v>
      </c>
      <c r="H26" s="92">
        <v>25.71</v>
      </c>
      <c r="I26" s="89" t="s">
        <v>31</v>
      </c>
      <c r="J26" s="89" t="s">
        <v>32</v>
      </c>
      <c r="K26" s="89" t="s">
        <v>31</v>
      </c>
      <c r="L26" s="89" t="s">
        <v>31</v>
      </c>
      <c r="M26" s="89" t="s">
        <v>31</v>
      </c>
      <c r="N26" s="89" t="s">
        <v>32</v>
      </c>
      <c r="O26" s="89" t="s">
        <v>32</v>
      </c>
      <c r="P26" s="89" t="s">
        <v>32</v>
      </c>
      <c r="Q26" s="89" t="s">
        <v>32</v>
      </c>
      <c r="R26" s="89" t="s">
        <v>32</v>
      </c>
      <c r="S26" s="89" t="s">
        <v>32</v>
      </c>
      <c r="T26" s="89" t="s">
        <v>31</v>
      </c>
      <c r="U26" s="62" t="e">
        <f>_xlfn.XLOOKUP(#REF!,'[3]数据1(2)'!$B:$B,'[3]数据1(2)'!$D:$D)</f>
        <v>#REF!</v>
      </c>
      <c r="W26" s="103" t="e">
        <f>_xlfn.XLOOKUP(#REF!,[4]Sheet1!$C:$C,[4]Sheet1!$D:$D)</f>
        <v>#REF!</v>
      </c>
    </row>
    <row r="27" s="62" customFormat="1" ht="112" customHeight="1" spans="1:23">
      <c r="A27" s="88">
        <v>21</v>
      </c>
      <c r="B27" s="89" t="s">
        <v>71</v>
      </c>
      <c r="C27" s="89" t="s">
        <v>13</v>
      </c>
      <c r="D27" s="90" t="s">
        <v>72</v>
      </c>
      <c r="E27" s="89" t="s">
        <v>30</v>
      </c>
      <c r="F27" s="94">
        <v>20</v>
      </c>
      <c r="G27" s="94">
        <v>10</v>
      </c>
      <c r="H27" s="92">
        <v>20.33</v>
      </c>
      <c r="I27" s="89" t="s">
        <v>31</v>
      </c>
      <c r="J27" s="89" t="s">
        <v>32</v>
      </c>
      <c r="K27" s="89" t="s">
        <v>31</v>
      </c>
      <c r="L27" s="89" t="s">
        <v>31</v>
      </c>
      <c r="M27" s="89" t="s">
        <v>31</v>
      </c>
      <c r="N27" s="89" t="s">
        <v>32</v>
      </c>
      <c r="O27" s="89" t="s">
        <v>32</v>
      </c>
      <c r="P27" s="89" t="s">
        <v>32</v>
      </c>
      <c r="Q27" s="89" t="s">
        <v>32</v>
      </c>
      <c r="R27" s="89" t="s">
        <v>32</v>
      </c>
      <c r="S27" s="89" t="s">
        <v>32</v>
      </c>
      <c r="T27" s="89" t="s">
        <v>31</v>
      </c>
      <c r="U27" s="62" t="e">
        <f>_xlfn.XLOOKUP(#REF!,'[3]数据1(2)'!$B:$B,'[3]数据1(2)'!$D:$D)</f>
        <v>#REF!</v>
      </c>
      <c r="W27" s="103" t="e">
        <f>_xlfn.XLOOKUP(#REF!,[4]Sheet1!$C:$C,[4]Sheet1!$D:$D)</f>
        <v>#REF!</v>
      </c>
    </row>
    <row r="28" s="62" customFormat="1" ht="112" customHeight="1" spans="1:23">
      <c r="A28" s="88">
        <v>22</v>
      </c>
      <c r="B28" s="89" t="s">
        <v>73</v>
      </c>
      <c r="C28" s="89" t="s">
        <v>13</v>
      </c>
      <c r="D28" s="90" t="s">
        <v>74</v>
      </c>
      <c r="E28" s="89" t="s">
        <v>30</v>
      </c>
      <c r="F28" s="91">
        <v>15.8</v>
      </c>
      <c r="G28" s="91">
        <v>5</v>
      </c>
      <c r="H28" s="92">
        <v>10.82</v>
      </c>
      <c r="I28" s="89" t="s">
        <v>31</v>
      </c>
      <c r="J28" s="89" t="s">
        <v>32</v>
      </c>
      <c r="K28" s="89" t="s">
        <v>31</v>
      </c>
      <c r="L28" s="89" t="s">
        <v>31</v>
      </c>
      <c r="M28" s="89" t="s">
        <v>31</v>
      </c>
      <c r="N28" s="89" t="s">
        <v>32</v>
      </c>
      <c r="O28" s="89" t="s">
        <v>32</v>
      </c>
      <c r="P28" s="89" t="s">
        <v>32</v>
      </c>
      <c r="Q28" s="89" t="s">
        <v>32</v>
      </c>
      <c r="R28" s="89" t="s">
        <v>32</v>
      </c>
      <c r="S28" s="89" t="s">
        <v>32</v>
      </c>
      <c r="T28" s="89" t="s">
        <v>31</v>
      </c>
      <c r="U28" s="62" t="e">
        <f>_xlfn.XLOOKUP(#REF!,'[3]数据1(2)'!$B:$B,'[3]数据1(2)'!$D:$D)</f>
        <v>#REF!</v>
      </c>
      <c r="W28" s="103" t="e">
        <f>_xlfn.XLOOKUP(#REF!,[4]Sheet1!$C:$C,[4]Sheet1!$D:$D)</f>
        <v>#REF!</v>
      </c>
    </row>
    <row r="29" s="62" customFormat="1" ht="134" customHeight="1" spans="1:23">
      <c r="A29" s="88">
        <v>23</v>
      </c>
      <c r="B29" s="89" t="s">
        <v>75</v>
      </c>
      <c r="C29" s="89" t="s">
        <v>13</v>
      </c>
      <c r="D29" s="90" t="s">
        <v>76</v>
      </c>
      <c r="E29" s="89" t="s">
        <v>30</v>
      </c>
      <c r="F29" s="91">
        <v>13.6</v>
      </c>
      <c r="G29" s="91">
        <v>6</v>
      </c>
      <c r="H29" s="92">
        <v>11.88</v>
      </c>
      <c r="I29" s="89" t="s">
        <v>31</v>
      </c>
      <c r="J29" s="89" t="s">
        <v>32</v>
      </c>
      <c r="K29" s="89" t="s">
        <v>31</v>
      </c>
      <c r="L29" s="89" t="s">
        <v>31</v>
      </c>
      <c r="M29" s="89" t="s">
        <v>31</v>
      </c>
      <c r="N29" s="89" t="s">
        <v>32</v>
      </c>
      <c r="O29" s="89" t="s">
        <v>32</v>
      </c>
      <c r="P29" s="89" t="s">
        <v>32</v>
      </c>
      <c r="Q29" s="89" t="s">
        <v>32</v>
      </c>
      <c r="R29" s="89" t="s">
        <v>32</v>
      </c>
      <c r="S29" s="89" t="s">
        <v>32</v>
      </c>
      <c r="T29" s="89" t="s">
        <v>31</v>
      </c>
      <c r="U29" s="62" t="e">
        <f>_xlfn.XLOOKUP(#REF!,'[3]数据1(2)'!$B:$B,'[3]数据1(2)'!$D:$D)</f>
        <v>#REF!</v>
      </c>
      <c r="W29" s="103" t="e">
        <f>_xlfn.XLOOKUP(#REF!,[4]Sheet1!$C:$C,[4]Sheet1!$D:$D)</f>
        <v>#REF!</v>
      </c>
    </row>
    <row r="30" s="62" customFormat="1" ht="112" customHeight="1" spans="1:23">
      <c r="A30" s="88">
        <v>24</v>
      </c>
      <c r="B30" s="89" t="s">
        <v>77</v>
      </c>
      <c r="C30" s="89" t="s">
        <v>13</v>
      </c>
      <c r="D30" s="90" t="s">
        <v>78</v>
      </c>
      <c r="E30" s="89" t="s">
        <v>30</v>
      </c>
      <c r="F30" s="91">
        <v>4</v>
      </c>
      <c r="G30" s="91">
        <v>2</v>
      </c>
      <c r="H30" s="92">
        <v>1.17</v>
      </c>
      <c r="I30" s="89" t="s">
        <v>31</v>
      </c>
      <c r="J30" s="89" t="s">
        <v>32</v>
      </c>
      <c r="K30" s="89" t="s">
        <v>31</v>
      </c>
      <c r="L30" s="89" t="s">
        <v>31</v>
      </c>
      <c r="M30" s="89" t="s">
        <v>31</v>
      </c>
      <c r="N30" s="89" t="s">
        <v>32</v>
      </c>
      <c r="O30" s="89" t="s">
        <v>32</v>
      </c>
      <c r="P30" s="89" t="s">
        <v>32</v>
      </c>
      <c r="Q30" s="89" t="s">
        <v>32</v>
      </c>
      <c r="R30" s="89" t="s">
        <v>32</v>
      </c>
      <c r="S30" s="89" t="s">
        <v>32</v>
      </c>
      <c r="T30" s="89" t="s">
        <v>31</v>
      </c>
      <c r="U30" s="62" t="e">
        <f>_xlfn.XLOOKUP(#REF!,'[3]数据1(2)'!$B:$B,'[3]数据1(2)'!$D:$D)</f>
        <v>#REF!</v>
      </c>
      <c r="W30" s="103" t="e">
        <f>_xlfn.XLOOKUP(#REF!,[4]Sheet1!$C:$C,[4]Sheet1!$D:$D)</f>
        <v>#REF!</v>
      </c>
    </row>
    <row r="31" s="62" customFormat="1" ht="112" customHeight="1" spans="1:23">
      <c r="A31" s="88">
        <v>25</v>
      </c>
      <c r="B31" s="89" t="s">
        <v>79</v>
      </c>
      <c r="C31" s="89" t="s">
        <v>80</v>
      </c>
      <c r="D31" s="90" t="s">
        <v>81</v>
      </c>
      <c r="E31" s="89" t="s">
        <v>30</v>
      </c>
      <c r="F31" s="91">
        <v>3.37</v>
      </c>
      <c r="G31" s="91">
        <v>1.5</v>
      </c>
      <c r="H31" s="92">
        <v>3.37</v>
      </c>
      <c r="I31" s="89" t="s">
        <v>31</v>
      </c>
      <c r="J31" s="89" t="s">
        <v>32</v>
      </c>
      <c r="K31" s="89" t="s">
        <v>32</v>
      </c>
      <c r="L31" s="89" t="s">
        <v>32</v>
      </c>
      <c r="M31" s="89" t="s">
        <v>32</v>
      </c>
      <c r="N31" s="89" t="s">
        <v>32</v>
      </c>
      <c r="O31" s="89" t="s">
        <v>32</v>
      </c>
      <c r="P31" s="89" t="s">
        <v>32</v>
      </c>
      <c r="Q31" s="89" t="s">
        <v>32</v>
      </c>
      <c r="R31" s="89" t="s">
        <v>32</v>
      </c>
      <c r="S31" s="89" t="s">
        <v>32</v>
      </c>
      <c r="T31" s="89" t="s">
        <v>32</v>
      </c>
      <c r="U31" s="62" t="e">
        <f>_xlfn.XLOOKUP(#REF!,'[3]数据1(2)'!$B:$B,'[3]数据1(2)'!$D:$D)</f>
        <v>#REF!</v>
      </c>
      <c r="W31" s="62" t="e">
        <f>_xlfn.XLOOKUP(#REF!,[4]Sheet1!$C:$C,[4]Sheet1!$D:$D)</f>
        <v>#REF!</v>
      </c>
    </row>
    <row r="32" s="62" customFormat="1" ht="112" customHeight="1" spans="1:23">
      <c r="A32" s="88">
        <v>26</v>
      </c>
      <c r="B32" s="89" t="s">
        <v>82</v>
      </c>
      <c r="C32" s="89" t="s">
        <v>80</v>
      </c>
      <c r="D32" s="90" t="s">
        <v>83</v>
      </c>
      <c r="E32" s="89" t="s">
        <v>30</v>
      </c>
      <c r="F32" s="91">
        <v>2.02</v>
      </c>
      <c r="G32" s="91">
        <v>1</v>
      </c>
      <c r="H32" s="92">
        <v>2.02</v>
      </c>
      <c r="I32" s="89" t="s">
        <v>31</v>
      </c>
      <c r="J32" s="89" t="s">
        <v>32</v>
      </c>
      <c r="K32" s="89" t="s">
        <v>32</v>
      </c>
      <c r="L32" s="89" t="s">
        <v>32</v>
      </c>
      <c r="M32" s="89" t="s">
        <v>32</v>
      </c>
      <c r="N32" s="89" t="s">
        <v>32</v>
      </c>
      <c r="O32" s="89" t="s">
        <v>32</v>
      </c>
      <c r="P32" s="89" t="s">
        <v>32</v>
      </c>
      <c r="Q32" s="89" t="s">
        <v>32</v>
      </c>
      <c r="R32" s="89" t="s">
        <v>32</v>
      </c>
      <c r="S32" s="89" t="s">
        <v>32</v>
      </c>
      <c r="T32" s="89" t="s">
        <v>32</v>
      </c>
      <c r="U32" s="62" t="e">
        <f>_xlfn.XLOOKUP(#REF!,'[3]数据1(2)'!$B:$B,'[3]数据1(2)'!$D:$D)</f>
        <v>#REF!</v>
      </c>
      <c r="W32" s="62" t="e">
        <f>_xlfn.XLOOKUP(#REF!,[4]Sheet1!$C:$C,[4]Sheet1!$D:$D)</f>
        <v>#REF!</v>
      </c>
    </row>
    <row r="33" s="62" customFormat="1" ht="112" customHeight="1" spans="1:23">
      <c r="A33" s="88">
        <v>27</v>
      </c>
      <c r="B33" s="89" t="s">
        <v>84</v>
      </c>
      <c r="C33" s="89" t="s">
        <v>28</v>
      </c>
      <c r="D33" s="90" t="s">
        <v>85</v>
      </c>
      <c r="E33" s="89" t="s">
        <v>86</v>
      </c>
      <c r="F33" s="91">
        <v>3</v>
      </c>
      <c r="G33" s="91">
        <v>2.2</v>
      </c>
      <c r="H33" s="96">
        <v>1.6</v>
      </c>
      <c r="I33" s="89" t="s">
        <v>31</v>
      </c>
      <c r="J33" s="89" t="s">
        <v>32</v>
      </c>
      <c r="K33" s="89" t="s">
        <v>32</v>
      </c>
      <c r="L33" s="89" t="s">
        <v>32</v>
      </c>
      <c r="M33" s="89" t="s">
        <v>32</v>
      </c>
      <c r="N33" s="89" t="s">
        <v>32</v>
      </c>
      <c r="O33" s="89" t="s">
        <v>32</v>
      </c>
      <c r="P33" s="89" t="s">
        <v>32</v>
      </c>
      <c r="Q33" s="89" t="s">
        <v>32</v>
      </c>
      <c r="R33" s="89" t="s">
        <v>32</v>
      </c>
      <c r="S33" s="89" t="s">
        <v>32</v>
      </c>
      <c r="T33" s="89" t="s">
        <v>32</v>
      </c>
      <c r="U33" s="62" t="e">
        <f>_xlfn.XLOOKUP(#REF!,'[3]数据1(2)'!$B:$B,'[3]数据1(2)'!$D:$D)</f>
        <v>#REF!</v>
      </c>
      <c r="W33" s="62" t="e">
        <f>_xlfn.XLOOKUP(#REF!,[4]Sheet1!$C:$C,[4]Sheet1!$D:$D)</f>
        <v>#REF!</v>
      </c>
    </row>
    <row r="34" s="62" customFormat="1" ht="112" customHeight="1" spans="1:23">
      <c r="A34" s="88">
        <v>28</v>
      </c>
      <c r="B34" s="89" t="s">
        <v>87</v>
      </c>
      <c r="C34" s="89" t="s">
        <v>28</v>
      </c>
      <c r="D34" s="90" t="s">
        <v>88</v>
      </c>
      <c r="E34" s="89" t="s">
        <v>86</v>
      </c>
      <c r="F34" s="91">
        <v>4.1</v>
      </c>
      <c r="G34" s="91">
        <v>3</v>
      </c>
      <c r="H34" s="92">
        <v>1.4</v>
      </c>
      <c r="I34" s="89" t="s">
        <v>31</v>
      </c>
      <c r="J34" s="89" t="s">
        <v>32</v>
      </c>
      <c r="K34" s="89" t="s">
        <v>32</v>
      </c>
      <c r="L34" s="89" t="s">
        <v>32</v>
      </c>
      <c r="M34" s="89" t="s">
        <v>32</v>
      </c>
      <c r="N34" s="89" t="s">
        <v>32</v>
      </c>
      <c r="O34" s="89" t="s">
        <v>32</v>
      </c>
      <c r="P34" s="89" t="s">
        <v>32</v>
      </c>
      <c r="Q34" s="89" t="s">
        <v>32</v>
      </c>
      <c r="R34" s="89" t="s">
        <v>32</v>
      </c>
      <c r="S34" s="89" t="s">
        <v>32</v>
      </c>
      <c r="T34" s="89" t="s">
        <v>32</v>
      </c>
      <c r="U34" s="62" t="e">
        <f>_xlfn.XLOOKUP(#REF!,'[3]数据1(2)'!$B:$B,'[3]数据1(2)'!$D:$D)</f>
        <v>#REF!</v>
      </c>
      <c r="W34" s="62" t="e">
        <f>_xlfn.XLOOKUP(#REF!,[4]Sheet1!$C:$C,[4]Sheet1!$D:$D)</f>
        <v>#REF!</v>
      </c>
    </row>
    <row r="35" s="62" customFormat="1" ht="112" customHeight="1" spans="1:23">
      <c r="A35" s="88">
        <v>29</v>
      </c>
      <c r="B35" s="89" t="s">
        <v>89</v>
      </c>
      <c r="C35" s="89" t="s">
        <v>28</v>
      </c>
      <c r="D35" s="90" t="s">
        <v>90</v>
      </c>
      <c r="E35" s="89" t="s">
        <v>86</v>
      </c>
      <c r="F35" s="91">
        <v>21</v>
      </c>
      <c r="G35" s="91">
        <v>15</v>
      </c>
      <c r="H35" s="92">
        <v>17.9</v>
      </c>
      <c r="I35" s="89" t="s">
        <v>31</v>
      </c>
      <c r="J35" s="89" t="s">
        <v>32</v>
      </c>
      <c r="K35" s="89" t="s">
        <v>32</v>
      </c>
      <c r="L35" s="89" t="s">
        <v>32</v>
      </c>
      <c r="M35" s="89" t="s">
        <v>32</v>
      </c>
      <c r="N35" s="100" t="s">
        <v>32</v>
      </c>
      <c r="O35" s="89" t="s">
        <v>32</v>
      </c>
      <c r="P35" s="89" t="s">
        <v>32</v>
      </c>
      <c r="Q35" s="89" t="s">
        <v>32</v>
      </c>
      <c r="R35" s="89" t="s">
        <v>32</v>
      </c>
      <c r="S35" s="89" t="s">
        <v>32</v>
      </c>
      <c r="T35" s="89" t="s">
        <v>32</v>
      </c>
      <c r="U35" s="62" t="e">
        <f>_xlfn.XLOOKUP(#REF!,'[3]数据1(2)'!$B:$B,'[3]数据1(2)'!$D:$D)</f>
        <v>#REF!</v>
      </c>
      <c r="W35" s="62" t="e">
        <f>_xlfn.XLOOKUP(#REF!,[4]Sheet1!$C:$C,[4]Sheet1!$D:$D)</f>
        <v>#REF!</v>
      </c>
    </row>
    <row r="36" s="62" customFormat="1" ht="112" customHeight="1" spans="1:23">
      <c r="A36" s="88">
        <v>30</v>
      </c>
      <c r="B36" s="89" t="s">
        <v>91</v>
      </c>
      <c r="C36" s="89" t="s">
        <v>28</v>
      </c>
      <c r="D36" s="90" t="s">
        <v>92</v>
      </c>
      <c r="E36" s="89" t="s">
        <v>86</v>
      </c>
      <c r="F36" s="91">
        <v>1.5</v>
      </c>
      <c r="G36" s="91">
        <v>1</v>
      </c>
      <c r="H36" s="92">
        <v>1.6</v>
      </c>
      <c r="I36" s="89" t="s">
        <v>31</v>
      </c>
      <c r="J36" s="89" t="s">
        <v>32</v>
      </c>
      <c r="K36" s="89" t="s">
        <v>32</v>
      </c>
      <c r="L36" s="89" t="s">
        <v>32</v>
      </c>
      <c r="M36" s="89" t="s">
        <v>32</v>
      </c>
      <c r="N36" s="100" t="s">
        <v>32</v>
      </c>
      <c r="O36" s="89" t="s">
        <v>32</v>
      </c>
      <c r="P36" s="89" t="s">
        <v>32</v>
      </c>
      <c r="Q36" s="89" t="s">
        <v>32</v>
      </c>
      <c r="R36" s="89" t="s">
        <v>32</v>
      </c>
      <c r="S36" s="89" t="s">
        <v>32</v>
      </c>
      <c r="T36" s="89" t="s">
        <v>32</v>
      </c>
      <c r="U36" s="62" t="e">
        <f>_xlfn.XLOOKUP(#REF!,'[3]数据1(2)'!$B:$B,'[3]数据1(2)'!$D:$D)</f>
        <v>#REF!</v>
      </c>
      <c r="W36" s="62" t="e">
        <f>_xlfn.XLOOKUP(#REF!,[4]Sheet1!$C:$C,[4]Sheet1!$D:$D)</f>
        <v>#REF!</v>
      </c>
    </row>
    <row r="37" s="62" customFormat="1" ht="112" customHeight="1" spans="1:23">
      <c r="A37" s="88">
        <v>31</v>
      </c>
      <c r="B37" s="89" t="s">
        <v>93</v>
      </c>
      <c r="C37" s="89" t="s">
        <v>28</v>
      </c>
      <c r="D37" s="90" t="s">
        <v>94</v>
      </c>
      <c r="E37" s="89" t="s">
        <v>86</v>
      </c>
      <c r="F37" s="91">
        <v>5</v>
      </c>
      <c r="G37" s="91">
        <v>2.5</v>
      </c>
      <c r="H37" s="92">
        <v>1</v>
      </c>
      <c r="I37" s="89" t="s">
        <v>31</v>
      </c>
      <c r="J37" s="89" t="s">
        <v>32</v>
      </c>
      <c r="K37" s="89" t="s">
        <v>32</v>
      </c>
      <c r="L37" s="89" t="s">
        <v>32</v>
      </c>
      <c r="M37" s="89" t="s">
        <v>32</v>
      </c>
      <c r="N37" s="100" t="s">
        <v>32</v>
      </c>
      <c r="O37" s="89" t="s">
        <v>31</v>
      </c>
      <c r="P37" s="89" t="s">
        <v>32</v>
      </c>
      <c r="Q37" s="89" t="s">
        <v>32</v>
      </c>
      <c r="R37" s="89" t="s">
        <v>32</v>
      </c>
      <c r="S37" s="89" t="s">
        <v>32</v>
      </c>
      <c r="T37" s="89" t="s">
        <v>32</v>
      </c>
      <c r="U37" s="62" t="e">
        <f>_xlfn.XLOOKUP(#REF!,'[3]数据1(2)'!$B:$B,'[3]数据1(2)'!$D:$D)</f>
        <v>#REF!</v>
      </c>
      <c r="W37" s="62" t="e">
        <f>_xlfn.XLOOKUP(#REF!,[4]Sheet1!$C:$C,[4]Sheet1!$D:$D)</f>
        <v>#REF!</v>
      </c>
    </row>
    <row r="38" s="62" customFormat="1" ht="112" customHeight="1" spans="1:23">
      <c r="A38" s="88">
        <v>32</v>
      </c>
      <c r="B38" s="89" t="s">
        <v>95</v>
      </c>
      <c r="C38" s="89" t="s">
        <v>28</v>
      </c>
      <c r="D38" s="90" t="s">
        <v>96</v>
      </c>
      <c r="E38" s="89" t="s">
        <v>86</v>
      </c>
      <c r="F38" s="91">
        <v>15</v>
      </c>
      <c r="G38" s="91">
        <v>10</v>
      </c>
      <c r="H38" s="92">
        <v>10</v>
      </c>
      <c r="I38" s="89" t="s">
        <v>31</v>
      </c>
      <c r="J38" s="89" t="s">
        <v>32</v>
      </c>
      <c r="K38" s="89" t="s">
        <v>32</v>
      </c>
      <c r="L38" s="89" t="s">
        <v>32</v>
      </c>
      <c r="M38" s="89" t="s">
        <v>32</v>
      </c>
      <c r="N38" s="100" t="s">
        <v>32</v>
      </c>
      <c r="O38" s="89" t="s">
        <v>32</v>
      </c>
      <c r="P38" s="89" t="s">
        <v>32</v>
      </c>
      <c r="Q38" s="89" t="s">
        <v>32</v>
      </c>
      <c r="R38" s="89" t="s">
        <v>32</v>
      </c>
      <c r="S38" s="89" t="s">
        <v>32</v>
      </c>
      <c r="T38" s="89" t="s">
        <v>32</v>
      </c>
      <c r="U38" s="62" t="e">
        <f>_xlfn.XLOOKUP(#REF!,'[3]数据1(2)'!$B:$B,'[3]数据1(2)'!$D:$D)</f>
        <v>#REF!</v>
      </c>
      <c r="W38" s="62" t="e">
        <f>_xlfn.XLOOKUP(#REF!,[4]Sheet1!$C:$C,[4]Sheet1!$D:$D)</f>
        <v>#REF!</v>
      </c>
    </row>
    <row r="39" s="62" customFormat="1" ht="112" customHeight="1" spans="1:23">
      <c r="A39" s="88">
        <v>33</v>
      </c>
      <c r="B39" s="89" t="s">
        <v>97</v>
      </c>
      <c r="C39" s="89" t="s">
        <v>28</v>
      </c>
      <c r="D39" s="90" t="s">
        <v>98</v>
      </c>
      <c r="E39" s="89" t="s">
        <v>86</v>
      </c>
      <c r="F39" s="91">
        <v>12</v>
      </c>
      <c r="G39" s="91">
        <v>4</v>
      </c>
      <c r="H39" s="92">
        <v>11.67</v>
      </c>
      <c r="I39" s="89" t="s">
        <v>31</v>
      </c>
      <c r="J39" s="89" t="s">
        <v>32</v>
      </c>
      <c r="K39" s="89" t="s">
        <v>32</v>
      </c>
      <c r="L39" s="89" t="s">
        <v>32</v>
      </c>
      <c r="M39" s="89" t="s">
        <v>32</v>
      </c>
      <c r="N39" s="89" t="s">
        <v>32</v>
      </c>
      <c r="O39" s="89" t="s">
        <v>32</v>
      </c>
      <c r="P39" s="89" t="s">
        <v>32</v>
      </c>
      <c r="Q39" s="89" t="s">
        <v>32</v>
      </c>
      <c r="R39" s="89" t="s">
        <v>32</v>
      </c>
      <c r="S39" s="89" t="s">
        <v>32</v>
      </c>
      <c r="T39" s="89" t="s">
        <v>32</v>
      </c>
      <c r="U39" s="62" t="e">
        <f>_xlfn.XLOOKUP(#REF!,'[3]数据1(2)'!$B:$B,'[3]数据1(2)'!$D:$D)</f>
        <v>#REF!</v>
      </c>
      <c r="W39" s="62" t="e">
        <f>_xlfn.XLOOKUP(#REF!,[4]Sheet1!$C:$C,[4]Sheet1!$D:$D)</f>
        <v>#REF!</v>
      </c>
    </row>
    <row r="40" s="62" customFormat="1" ht="112" customHeight="1" spans="1:23">
      <c r="A40" s="88">
        <v>34</v>
      </c>
      <c r="B40" s="89" t="s">
        <v>99</v>
      </c>
      <c r="C40" s="89" t="s">
        <v>28</v>
      </c>
      <c r="D40" s="90" t="s">
        <v>100</v>
      </c>
      <c r="E40" s="89" t="s">
        <v>86</v>
      </c>
      <c r="F40" s="91">
        <v>20</v>
      </c>
      <c r="G40" s="91">
        <v>8</v>
      </c>
      <c r="H40" s="92">
        <v>1</v>
      </c>
      <c r="I40" s="89" t="s">
        <v>31</v>
      </c>
      <c r="J40" s="89" t="s">
        <v>32</v>
      </c>
      <c r="K40" s="89" t="s">
        <v>31</v>
      </c>
      <c r="L40" s="89" t="s">
        <v>32</v>
      </c>
      <c r="M40" s="89" t="s">
        <v>32</v>
      </c>
      <c r="N40" s="89" t="s">
        <v>32</v>
      </c>
      <c r="O40" s="89" t="s">
        <v>32</v>
      </c>
      <c r="P40" s="89" t="s">
        <v>32</v>
      </c>
      <c r="Q40" s="89" t="s">
        <v>32</v>
      </c>
      <c r="R40" s="89" t="s">
        <v>32</v>
      </c>
      <c r="S40" s="89" t="s">
        <v>32</v>
      </c>
      <c r="T40" s="89" t="s">
        <v>32</v>
      </c>
      <c r="U40" s="62" t="e">
        <f>_xlfn.XLOOKUP(#REF!,'[3]数据1(2)'!$B:$B,'[3]数据1(2)'!$D:$D)</f>
        <v>#REF!</v>
      </c>
      <c r="W40" s="62" t="e">
        <f>_xlfn.XLOOKUP(#REF!,[4]Sheet1!$C:$C,[4]Sheet1!$D:$D)</f>
        <v>#REF!</v>
      </c>
    </row>
    <row r="41" s="62" customFormat="1" ht="112" customHeight="1" spans="1:23">
      <c r="A41" s="88">
        <v>35</v>
      </c>
      <c r="B41" s="89" t="s">
        <v>101</v>
      </c>
      <c r="C41" s="89" t="s">
        <v>28</v>
      </c>
      <c r="D41" s="90" t="s">
        <v>102</v>
      </c>
      <c r="E41" s="89" t="s">
        <v>86</v>
      </c>
      <c r="F41" s="91">
        <v>10</v>
      </c>
      <c r="G41" s="91">
        <v>8</v>
      </c>
      <c r="H41" s="92">
        <v>7.5</v>
      </c>
      <c r="I41" s="89" t="s">
        <v>31</v>
      </c>
      <c r="J41" s="89" t="s">
        <v>32</v>
      </c>
      <c r="K41" s="89" t="s">
        <v>32</v>
      </c>
      <c r="L41" s="89" t="s">
        <v>32</v>
      </c>
      <c r="M41" s="89" t="s">
        <v>32</v>
      </c>
      <c r="N41" s="89" t="s">
        <v>32</v>
      </c>
      <c r="O41" s="89" t="s">
        <v>32</v>
      </c>
      <c r="P41" s="89" t="s">
        <v>32</v>
      </c>
      <c r="Q41" s="89" t="s">
        <v>32</v>
      </c>
      <c r="R41" s="89" t="s">
        <v>32</v>
      </c>
      <c r="S41" s="89" t="s">
        <v>32</v>
      </c>
      <c r="T41" s="89" t="s">
        <v>32</v>
      </c>
      <c r="U41" s="62" t="e">
        <f>_xlfn.XLOOKUP(#REF!,'[3]数据1(2)'!$B:$B,'[3]数据1(2)'!$D:$D)</f>
        <v>#REF!</v>
      </c>
      <c r="W41" s="62" t="e">
        <f>_xlfn.XLOOKUP(#REF!,[4]Sheet1!$C:$C,[4]Sheet1!$D:$D)</f>
        <v>#REF!</v>
      </c>
    </row>
    <row r="42" s="62" customFormat="1" ht="112" customHeight="1" spans="1:23">
      <c r="A42" s="88">
        <v>36</v>
      </c>
      <c r="B42" s="89" t="s">
        <v>103</v>
      </c>
      <c r="C42" s="89" t="s">
        <v>28</v>
      </c>
      <c r="D42" s="90" t="s">
        <v>104</v>
      </c>
      <c r="E42" s="89" t="s">
        <v>86</v>
      </c>
      <c r="F42" s="91">
        <v>1.64</v>
      </c>
      <c r="G42" s="91">
        <v>1.2</v>
      </c>
      <c r="H42" s="92">
        <v>1.65</v>
      </c>
      <c r="I42" s="89" t="s">
        <v>31</v>
      </c>
      <c r="J42" s="89" t="s">
        <v>32</v>
      </c>
      <c r="K42" s="89" t="s">
        <v>32</v>
      </c>
      <c r="L42" s="89" t="s">
        <v>31</v>
      </c>
      <c r="M42" s="89" t="s">
        <v>31</v>
      </c>
      <c r="N42" s="100" t="s">
        <v>32</v>
      </c>
      <c r="O42" s="89" t="s">
        <v>31</v>
      </c>
      <c r="P42" s="89" t="s">
        <v>32</v>
      </c>
      <c r="Q42" s="89" t="s">
        <v>32</v>
      </c>
      <c r="R42" s="89" t="s">
        <v>32</v>
      </c>
      <c r="S42" s="89" t="s">
        <v>32</v>
      </c>
      <c r="T42" s="89" t="s">
        <v>32</v>
      </c>
      <c r="U42" s="62" t="e">
        <f>_xlfn.XLOOKUP(#REF!,'[3]数据1(2)'!$B:$B,'[3]数据1(2)'!$D:$D)</f>
        <v>#REF!</v>
      </c>
      <c r="W42" s="62" t="e">
        <f>_xlfn.XLOOKUP(#REF!,[4]Sheet1!$C:$C,[4]Sheet1!$D:$D)</f>
        <v>#REF!</v>
      </c>
    </row>
    <row r="43" s="62" customFormat="1" ht="112" customHeight="1" spans="1:23">
      <c r="A43" s="88">
        <v>37</v>
      </c>
      <c r="B43" s="89" t="s">
        <v>105</v>
      </c>
      <c r="C43" s="89" t="s">
        <v>28</v>
      </c>
      <c r="D43" s="90" t="s">
        <v>106</v>
      </c>
      <c r="E43" s="89" t="s">
        <v>86</v>
      </c>
      <c r="F43" s="91">
        <v>4</v>
      </c>
      <c r="G43" s="91">
        <v>1.8</v>
      </c>
      <c r="H43" s="92">
        <v>2.19</v>
      </c>
      <c r="I43" s="89" t="s">
        <v>31</v>
      </c>
      <c r="J43" s="89" t="s">
        <v>32</v>
      </c>
      <c r="K43" s="89" t="s">
        <v>32</v>
      </c>
      <c r="L43" s="89" t="s">
        <v>32</v>
      </c>
      <c r="M43" s="89" t="s">
        <v>32</v>
      </c>
      <c r="N43" s="89" t="s">
        <v>32</v>
      </c>
      <c r="O43" s="89" t="s">
        <v>32</v>
      </c>
      <c r="P43" s="89" t="s">
        <v>32</v>
      </c>
      <c r="Q43" s="89" t="s">
        <v>32</v>
      </c>
      <c r="R43" s="89" t="s">
        <v>32</v>
      </c>
      <c r="S43" s="89" t="s">
        <v>32</v>
      </c>
      <c r="T43" s="89" t="s">
        <v>32</v>
      </c>
      <c r="U43" s="62" t="e">
        <f>_xlfn.XLOOKUP(#REF!,'[3]数据1(2)'!$B:$B,'[3]数据1(2)'!$D:$D)</f>
        <v>#REF!</v>
      </c>
      <c r="W43" s="62" t="e">
        <f>_xlfn.XLOOKUP(#REF!,[4]Sheet1!$C:$C,[4]Sheet1!$D:$D)</f>
        <v>#REF!</v>
      </c>
    </row>
    <row r="44" s="62" customFormat="1" ht="112" customHeight="1" spans="1:23">
      <c r="A44" s="88">
        <v>38</v>
      </c>
      <c r="B44" s="89" t="s">
        <v>107</v>
      </c>
      <c r="C44" s="89" t="s">
        <v>28</v>
      </c>
      <c r="D44" s="90" t="s">
        <v>108</v>
      </c>
      <c r="E44" s="89" t="s">
        <v>86</v>
      </c>
      <c r="F44" s="91">
        <v>5.5</v>
      </c>
      <c r="G44" s="91">
        <v>3</v>
      </c>
      <c r="H44" s="92">
        <v>5.5</v>
      </c>
      <c r="I44" s="89" t="s">
        <v>31</v>
      </c>
      <c r="J44" s="89" t="s">
        <v>32</v>
      </c>
      <c r="K44" s="89" t="s">
        <v>32</v>
      </c>
      <c r="L44" s="89" t="s">
        <v>32</v>
      </c>
      <c r="M44" s="89" t="s">
        <v>32</v>
      </c>
      <c r="N44" s="89" t="s">
        <v>32</v>
      </c>
      <c r="O44" s="89" t="s">
        <v>32</v>
      </c>
      <c r="P44" s="89" t="s">
        <v>32</v>
      </c>
      <c r="Q44" s="89" t="s">
        <v>32</v>
      </c>
      <c r="R44" s="89" t="s">
        <v>32</v>
      </c>
      <c r="S44" s="89" t="s">
        <v>32</v>
      </c>
      <c r="T44" s="89" t="s">
        <v>32</v>
      </c>
      <c r="U44" s="62" t="e">
        <f>_xlfn.XLOOKUP(#REF!,'[3]数据1(2)'!$B:$B,'[3]数据1(2)'!$D:$D)</f>
        <v>#REF!</v>
      </c>
      <c r="W44" s="62" t="e">
        <f>_xlfn.XLOOKUP(#REF!,[4]Sheet1!$C:$C,[4]Sheet1!$D:$D)</f>
        <v>#REF!</v>
      </c>
    </row>
    <row r="45" s="62" customFormat="1" ht="112" customHeight="1" spans="1:23">
      <c r="A45" s="88">
        <v>39</v>
      </c>
      <c r="B45" s="89" t="s">
        <v>109</v>
      </c>
      <c r="C45" s="89" t="s">
        <v>28</v>
      </c>
      <c r="D45" s="90" t="s">
        <v>110</v>
      </c>
      <c r="E45" s="89" t="s">
        <v>86</v>
      </c>
      <c r="F45" s="91">
        <v>1.9</v>
      </c>
      <c r="G45" s="91">
        <v>1.9</v>
      </c>
      <c r="H45" s="92">
        <v>3.52</v>
      </c>
      <c r="I45" s="89" t="s">
        <v>31</v>
      </c>
      <c r="J45" s="89" t="s">
        <v>32</v>
      </c>
      <c r="K45" s="89" t="s">
        <v>32</v>
      </c>
      <c r="L45" s="89" t="s">
        <v>31</v>
      </c>
      <c r="M45" s="89" t="s">
        <v>31</v>
      </c>
      <c r="N45" s="100" t="s">
        <v>32</v>
      </c>
      <c r="O45" s="89" t="s">
        <v>31</v>
      </c>
      <c r="P45" s="89" t="s">
        <v>32</v>
      </c>
      <c r="Q45" s="89" t="s">
        <v>32</v>
      </c>
      <c r="R45" s="89" t="s">
        <v>32</v>
      </c>
      <c r="S45" s="89" t="s">
        <v>32</v>
      </c>
      <c r="T45" s="89" t="s">
        <v>32</v>
      </c>
      <c r="U45" s="62" t="e">
        <f>_xlfn.XLOOKUP(#REF!,'[3]数据1(2)'!$B:$B,'[3]数据1(2)'!$D:$D)</f>
        <v>#REF!</v>
      </c>
      <c r="W45" s="62" t="e">
        <f>_xlfn.XLOOKUP(#REF!,[4]Sheet1!$C:$C,[4]Sheet1!$D:$D)</f>
        <v>#REF!</v>
      </c>
    </row>
    <row r="46" s="62" customFormat="1" ht="112" customHeight="1" spans="1:23">
      <c r="A46" s="88">
        <v>40</v>
      </c>
      <c r="B46" s="89" t="s">
        <v>111</v>
      </c>
      <c r="C46" s="89" t="s">
        <v>28</v>
      </c>
      <c r="D46" s="90" t="s">
        <v>112</v>
      </c>
      <c r="E46" s="89" t="s">
        <v>86</v>
      </c>
      <c r="F46" s="91">
        <v>10</v>
      </c>
      <c r="G46" s="91">
        <v>10</v>
      </c>
      <c r="H46" s="92">
        <v>1</v>
      </c>
      <c r="I46" s="89" t="s">
        <v>31</v>
      </c>
      <c r="J46" s="89" t="s">
        <v>32</v>
      </c>
      <c r="K46" s="89" t="s">
        <v>32</v>
      </c>
      <c r="L46" s="89" t="s">
        <v>32</v>
      </c>
      <c r="M46" s="89" t="s">
        <v>31</v>
      </c>
      <c r="N46" s="100" t="s">
        <v>32</v>
      </c>
      <c r="O46" s="89" t="s">
        <v>31</v>
      </c>
      <c r="P46" s="89" t="s">
        <v>32</v>
      </c>
      <c r="Q46" s="89" t="s">
        <v>32</v>
      </c>
      <c r="R46" s="89" t="s">
        <v>31</v>
      </c>
      <c r="S46" s="89" t="s">
        <v>32</v>
      </c>
      <c r="T46" s="89" t="s">
        <v>32</v>
      </c>
      <c r="U46" s="62" t="e">
        <f>_xlfn.XLOOKUP(#REF!,'[3]数据1(2)'!$B:$B,'[3]数据1(2)'!$D:$D)</f>
        <v>#REF!</v>
      </c>
      <c r="W46" s="62" t="e">
        <f>_xlfn.XLOOKUP(#REF!,[4]Sheet1!$C:$C,[4]Sheet1!$D:$D)</f>
        <v>#REF!</v>
      </c>
    </row>
    <row r="47" s="62" customFormat="1" ht="112" customHeight="1" spans="1:23">
      <c r="A47" s="88">
        <v>41</v>
      </c>
      <c r="B47" s="89" t="s">
        <v>113</v>
      </c>
      <c r="C47" s="89" t="s">
        <v>28</v>
      </c>
      <c r="D47" s="90" t="s">
        <v>114</v>
      </c>
      <c r="E47" s="89" t="s">
        <v>86</v>
      </c>
      <c r="F47" s="91">
        <v>2</v>
      </c>
      <c r="G47" s="91">
        <v>2</v>
      </c>
      <c r="H47" s="92">
        <v>1.89</v>
      </c>
      <c r="I47" s="89" t="s">
        <v>31</v>
      </c>
      <c r="J47" s="89" t="s">
        <v>32</v>
      </c>
      <c r="K47" s="89" t="s">
        <v>31</v>
      </c>
      <c r="L47" s="89" t="s">
        <v>31</v>
      </c>
      <c r="M47" s="89" t="s">
        <v>31</v>
      </c>
      <c r="N47" s="89" t="s">
        <v>32</v>
      </c>
      <c r="O47" s="89" t="s">
        <v>32</v>
      </c>
      <c r="P47" s="89" t="s">
        <v>32</v>
      </c>
      <c r="Q47" s="89" t="s">
        <v>32</v>
      </c>
      <c r="R47" s="89" t="s">
        <v>32</v>
      </c>
      <c r="S47" s="89" t="s">
        <v>32</v>
      </c>
      <c r="T47" s="89" t="s">
        <v>32</v>
      </c>
      <c r="U47" s="62" t="e">
        <f>_xlfn.XLOOKUP(#REF!,'[3]数据1(2)'!$B:$B,'[3]数据1(2)'!$D:$D)</f>
        <v>#REF!</v>
      </c>
      <c r="W47" s="62" t="e">
        <f>_xlfn.XLOOKUP(#REF!,[4]Sheet1!$C:$C,[4]Sheet1!$D:$D)</f>
        <v>#REF!</v>
      </c>
    </row>
    <row r="48" s="62" customFormat="1" ht="112" customHeight="1" spans="1:23">
      <c r="A48" s="88">
        <v>42</v>
      </c>
      <c r="B48" s="89" t="s">
        <v>115</v>
      </c>
      <c r="C48" s="89" t="s">
        <v>28</v>
      </c>
      <c r="D48" s="90" t="s">
        <v>116</v>
      </c>
      <c r="E48" s="89" t="s">
        <v>86</v>
      </c>
      <c r="F48" s="91">
        <v>1.6</v>
      </c>
      <c r="G48" s="91">
        <v>1.6</v>
      </c>
      <c r="H48" s="92">
        <v>0.5</v>
      </c>
      <c r="I48" s="89" t="s">
        <v>31</v>
      </c>
      <c r="J48" s="89" t="s">
        <v>32</v>
      </c>
      <c r="K48" s="89" t="s">
        <v>32</v>
      </c>
      <c r="L48" s="89" t="s">
        <v>32</v>
      </c>
      <c r="M48" s="89" t="s">
        <v>32</v>
      </c>
      <c r="N48" s="89" t="s">
        <v>32</v>
      </c>
      <c r="O48" s="89" t="s">
        <v>32</v>
      </c>
      <c r="P48" s="89" t="s">
        <v>32</v>
      </c>
      <c r="Q48" s="89" t="s">
        <v>32</v>
      </c>
      <c r="R48" s="89" t="s">
        <v>32</v>
      </c>
      <c r="S48" s="89" t="s">
        <v>32</v>
      </c>
      <c r="T48" s="89" t="s">
        <v>32</v>
      </c>
      <c r="U48" s="62" t="e">
        <f>_xlfn.XLOOKUP(#REF!,'[3]数据1(2)'!$B:$B,'[3]数据1(2)'!$D:$D)</f>
        <v>#REF!</v>
      </c>
      <c r="W48" s="62" t="e">
        <f>_xlfn.XLOOKUP(#REF!,[4]Sheet1!$C:$C,[4]Sheet1!$D:$D)</f>
        <v>#REF!</v>
      </c>
    </row>
    <row r="49" s="62" customFormat="1" ht="112" customHeight="1" spans="1:23">
      <c r="A49" s="88">
        <v>43</v>
      </c>
      <c r="B49" s="89" t="s">
        <v>117</v>
      </c>
      <c r="C49" s="89" t="s">
        <v>28</v>
      </c>
      <c r="D49" s="90" t="s">
        <v>118</v>
      </c>
      <c r="E49" s="89" t="s">
        <v>86</v>
      </c>
      <c r="F49" s="91">
        <v>1</v>
      </c>
      <c r="G49" s="91">
        <v>1</v>
      </c>
      <c r="H49" s="92">
        <v>0.2</v>
      </c>
      <c r="I49" s="89" t="s">
        <v>31</v>
      </c>
      <c r="J49" s="89" t="s">
        <v>32</v>
      </c>
      <c r="K49" s="89" t="s">
        <v>32</v>
      </c>
      <c r="L49" s="89" t="s">
        <v>32</v>
      </c>
      <c r="M49" s="89" t="s">
        <v>32</v>
      </c>
      <c r="N49" s="100" t="s">
        <v>32</v>
      </c>
      <c r="O49" s="89" t="s">
        <v>32</v>
      </c>
      <c r="P49" s="89" t="s">
        <v>32</v>
      </c>
      <c r="Q49" s="89" t="s">
        <v>32</v>
      </c>
      <c r="R49" s="89" t="s">
        <v>32</v>
      </c>
      <c r="S49" s="89" t="s">
        <v>32</v>
      </c>
      <c r="T49" s="89" t="s">
        <v>32</v>
      </c>
      <c r="U49" s="62" t="e">
        <f>_xlfn.XLOOKUP(#REF!,'[3]数据1(2)'!$B:$B,'[3]数据1(2)'!$D:$D)</f>
        <v>#REF!</v>
      </c>
      <c r="W49" s="62" t="e">
        <f>_xlfn.XLOOKUP(#REF!,[4]Sheet1!$C:$C,[4]Sheet1!$D:$D)</f>
        <v>#REF!</v>
      </c>
    </row>
    <row r="50" s="62" customFormat="1" ht="112" customHeight="1" spans="1:23">
      <c r="A50" s="88">
        <v>44</v>
      </c>
      <c r="B50" s="89" t="s">
        <v>119</v>
      </c>
      <c r="C50" s="89" t="s">
        <v>28</v>
      </c>
      <c r="D50" s="90" t="s">
        <v>120</v>
      </c>
      <c r="E50" s="89" t="s">
        <v>86</v>
      </c>
      <c r="F50" s="91">
        <v>1.2</v>
      </c>
      <c r="G50" s="91">
        <v>1.2</v>
      </c>
      <c r="H50" s="92">
        <v>0.5</v>
      </c>
      <c r="I50" s="89" t="s">
        <v>31</v>
      </c>
      <c r="J50" s="89" t="s">
        <v>32</v>
      </c>
      <c r="K50" s="89" t="s">
        <v>32</v>
      </c>
      <c r="L50" s="89" t="s">
        <v>32</v>
      </c>
      <c r="M50" s="89" t="s">
        <v>32</v>
      </c>
      <c r="N50" s="100" t="s">
        <v>32</v>
      </c>
      <c r="O50" s="89" t="s">
        <v>32</v>
      </c>
      <c r="P50" s="89" t="s">
        <v>32</v>
      </c>
      <c r="Q50" s="89" t="s">
        <v>32</v>
      </c>
      <c r="R50" s="89" t="s">
        <v>32</v>
      </c>
      <c r="S50" s="89" t="s">
        <v>32</v>
      </c>
      <c r="T50" s="89" t="s">
        <v>32</v>
      </c>
      <c r="U50" s="62" t="e">
        <f>_xlfn.XLOOKUP(#REF!,'[3]数据1(2)'!$B:$B,'[3]数据1(2)'!$D:$D)</f>
        <v>#REF!</v>
      </c>
      <c r="W50" s="62" t="e">
        <f>_xlfn.XLOOKUP(#REF!,[4]Sheet1!$C:$C,[4]Sheet1!$D:$D)</f>
        <v>#REF!</v>
      </c>
    </row>
    <row r="51" s="62" customFormat="1" ht="112" customHeight="1" spans="1:23">
      <c r="A51" s="88">
        <v>45</v>
      </c>
      <c r="B51" s="89" t="s">
        <v>121</v>
      </c>
      <c r="C51" s="89" t="s">
        <v>28</v>
      </c>
      <c r="D51" s="90" t="s">
        <v>122</v>
      </c>
      <c r="E51" s="89" t="s">
        <v>86</v>
      </c>
      <c r="F51" s="91">
        <v>1</v>
      </c>
      <c r="G51" s="91">
        <v>1</v>
      </c>
      <c r="H51" s="92">
        <v>2.14</v>
      </c>
      <c r="I51" s="89" t="s">
        <v>31</v>
      </c>
      <c r="J51" s="89" t="s">
        <v>32</v>
      </c>
      <c r="K51" s="89" t="s">
        <v>32</v>
      </c>
      <c r="L51" s="89" t="s">
        <v>32</v>
      </c>
      <c r="M51" s="89" t="s">
        <v>32</v>
      </c>
      <c r="N51" s="100" t="s">
        <v>32</v>
      </c>
      <c r="O51" s="89" t="s">
        <v>32</v>
      </c>
      <c r="P51" s="89" t="s">
        <v>32</v>
      </c>
      <c r="Q51" s="89" t="s">
        <v>32</v>
      </c>
      <c r="R51" s="89" t="s">
        <v>32</v>
      </c>
      <c r="S51" s="89" t="s">
        <v>32</v>
      </c>
      <c r="T51" s="89" t="s">
        <v>32</v>
      </c>
      <c r="U51" s="62" t="e">
        <f>_xlfn.XLOOKUP(#REF!,'[3]数据1(2)'!$B:$B,'[3]数据1(2)'!$D:$D)</f>
        <v>#REF!</v>
      </c>
      <c r="W51" s="62" t="e">
        <f>_xlfn.XLOOKUP(#REF!,[4]Sheet1!$C:$C,[4]Sheet1!$D:$D)</f>
        <v>#REF!</v>
      </c>
    </row>
    <row r="52" s="62" customFormat="1" ht="112" customHeight="1" spans="1:23">
      <c r="A52" s="88">
        <v>46</v>
      </c>
      <c r="B52" s="89" t="s">
        <v>123</v>
      </c>
      <c r="C52" s="89" t="s">
        <v>28</v>
      </c>
      <c r="D52" s="90" t="s">
        <v>124</v>
      </c>
      <c r="E52" s="89" t="s">
        <v>86</v>
      </c>
      <c r="F52" s="91">
        <v>1</v>
      </c>
      <c r="G52" s="91">
        <v>0.5</v>
      </c>
      <c r="H52" s="92">
        <v>0.5</v>
      </c>
      <c r="I52" s="89" t="s">
        <v>31</v>
      </c>
      <c r="J52" s="89" t="s">
        <v>32</v>
      </c>
      <c r="K52" s="89" t="s">
        <v>32</v>
      </c>
      <c r="L52" s="89" t="s">
        <v>32</v>
      </c>
      <c r="M52" s="89" t="s">
        <v>32</v>
      </c>
      <c r="N52" s="89" t="s">
        <v>32</v>
      </c>
      <c r="O52" s="89" t="s">
        <v>32</v>
      </c>
      <c r="P52" s="89" t="s">
        <v>32</v>
      </c>
      <c r="Q52" s="89" t="s">
        <v>32</v>
      </c>
      <c r="R52" s="89" t="s">
        <v>32</v>
      </c>
      <c r="S52" s="89" t="s">
        <v>32</v>
      </c>
      <c r="T52" s="89" t="s">
        <v>32</v>
      </c>
      <c r="U52" s="62" t="e">
        <f>_xlfn.XLOOKUP(#REF!,'[3]数据1(2)'!$B:$B,'[3]数据1(2)'!$D:$D)</f>
        <v>#REF!</v>
      </c>
      <c r="W52" s="62" t="e">
        <f>_xlfn.XLOOKUP(#REF!,[4]Sheet1!$C:$C,[4]Sheet1!$D:$D)</f>
        <v>#REF!</v>
      </c>
    </row>
    <row r="53" s="62" customFormat="1" ht="112" customHeight="1" spans="1:23">
      <c r="A53" s="88">
        <v>47</v>
      </c>
      <c r="B53" s="89" t="s">
        <v>125</v>
      </c>
      <c r="C53" s="89" t="s">
        <v>28</v>
      </c>
      <c r="D53" s="90" t="s">
        <v>126</v>
      </c>
      <c r="E53" s="89" t="s">
        <v>86</v>
      </c>
      <c r="F53" s="91">
        <v>2.8</v>
      </c>
      <c r="G53" s="91">
        <v>1</v>
      </c>
      <c r="H53" s="92">
        <v>1.1</v>
      </c>
      <c r="I53" s="89" t="s">
        <v>31</v>
      </c>
      <c r="J53" s="89" t="s">
        <v>32</v>
      </c>
      <c r="K53" s="89" t="s">
        <v>32</v>
      </c>
      <c r="L53" s="89" t="s">
        <v>32</v>
      </c>
      <c r="M53" s="89" t="s">
        <v>32</v>
      </c>
      <c r="N53" s="89" t="s">
        <v>32</v>
      </c>
      <c r="O53" s="89" t="s">
        <v>32</v>
      </c>
      <c r="P53" s="89" t="s">
        <v>32</v>
      </c>
      <c r="Q53" s="89" t="s">
        <v>32</v>
      </c>
      <c r="R53" s="89" t="s">
        <v>32</v>
      </c>
      <c r="S53" s="89" t="s">
        <v>32</v>
      </c>
      <c r="T53" s="89" t="s">
        <v>32</v>
      </c>
      <c r="U53" s="62" t="e">
        <f>_xlfn.XLOOKUP(#REF!,'[3]数据1(2)'!$B:$B,'[3]数据1(2)'!$D:$D)</f>
        <v>#REF!</v>
      </c>
      <c r="W53" s="62" t="e">
        <f>_xlfn.XLOOKUP(#REF!,[4]Sheet1!$C:$C,[4]Sheet1!$D:$D)</f>
        <v>#REF!</v>
      </c>
    </row>
    <row r="54" s="62" customFormat="1" ht="112" customHeight="1" spans="1:23">
      <c r="A54" s="88">
        <v>48</v>
      </c>
      <c r="B54" s="89" t="s">
        <v>127</v>
      </c>
      <c r="C54" s="89" t="s">
        <v>28</v>
      </c>
      <c r="D54" s="90" t="s">
        <v>128</v>
      </c>
      <c r="E54" s="89" t="s">
        <v>86</v>
      </c>
      <c r="F54" s="91">
        <v>2.5</v>
      </c>
      <c r="G54" s="91">
        <v>1</v>
      </c>
      <c r="H54" s="92">
        <v>0.7</v>
      </c>
      <c r="I54" s="89" t="s">
        <v>31</v>
      </c>
      <c r="J54" s="89" t="s">
        <v>32</v>
      </c>
      <c r="K54" s="89" t="s">
        <v>32</v>
      </c>
      <c r="L54" s="89" t="s">
        <v>32</v>
      </c>
      <c r="M54" s="89" t="s">
        <v>32</v>
      </c>
      <c r="N54" s="89" t="s">
        <v>32</v>
      </c>
      <c r="O54" s="89" t="s">
        <v>32</v>
      </c>
      <c r="P54" s="89" t="s">
        <v>32</v>
      </c>
      <c r="Q54" s="89" t="s">
        <v>32</v>
      </c>
      <c r="R54" s="89" t="s">
        <v>32</v>
      </c>
      <c r="S54" s="89" t="s">
        <v>32</v>
      </c>
      <c r="T54" s="89" t="s">
        <v>32</v>
      </c>
      <c r="U54" s="62" t="e">
        <f>_xlfn.XLOOKUP(#REF!,'[3]数据1(2)'!$B:$B,'[3]数据1(2)'!$D:$D)</f>
        <v>#REF!</v>
      </c>
      <c r="W54" s="62" t="e">
        <f>_xlfn.XLOOKUP(#REF!,[4]Sheet1!$C:$C,[4]Sheet1!$D:$D)</f>
        <v>#REF!</v>
      </c>
    </row>
    <row r="55" s="62" customFormat="1" ht="112" customHeight="1" spans="1:23">
      <c r="A55" s="88">
        <v>49</v>
      </c>
      <c r="B55" s="89" t="s">
        <v>129</v>
      </c>
      <c r="C55" s="89" t="s">
        <v>28</v>
      </c>
      <c r="D55" s="90" t="s">
        <v>130</v>
      </c>
      <c r="E55" s="89" t="s">
        <v>86</v>
      </c>
      <c r="F55" s="91">
        <v>1</v>
      </c>
      <c r="G55" s="91">
        <v>1</v>
      </c>
      <c r="H55" s="92">
        <v>1</v>
      </c>
      <c r="I55" s="89" t="s">
        <v>31</v>
      </c>
      <c r="J55" s="89" t="s">
        <v>32</v>
      </c>
      <c r="K55" s="89" t="s">
        <v>32</v>
      </c>
      <c r="L55" s="89" t="s">
        <v>32</v>
      </c>
      <c r="M55" s="89" t="s">
        <v>32</v>
      </c>
      <c r="N55" s="89" t="s">
        <v>32</v>
      </c>
      <c r="O55" s="89" t="s">
        <v>32</v>
      </c>
      <c r="P55" s="89" t="s">
        <v>32</v>
      </c>
      <c r="Q55" s="89" t="s">
        <v>32</v>
      </c>
      <c r="R55" s="89" t="s">
        <v>32</v>
      </c>
      <c r="S55" s="89" t="s">
        <v>32</v>
      </c>
      <c r="T55" s="89" t="s">
        <v>32</v>
      </c>
      <c r="U55" s="62" t="e">
        <f>_xlfn.XLOOKUP(#REF!,'[3]数据1(2)'!$B:$B,'[3]数据1(2)'!$D:$D)</f>
        <v>#REF!</v>
      </c>
      <c r="W55" s="62" t="e">
        <f>_xlfn.XLOOKUP(#REF!,[4]Sheet1!$C:$C,[4]Sheet1!$D:$D)</f>
        <v>#REF!</v>
      </c>
    </row>
    <row r="56" s="62" customFormat="1" ht="112" customHeight="1" spans="1:23">
      <c r="A56" s="88">
        <v>50</v>
      </c>
      <c r="B56" s="89" t="s">
        <v>131</v>
      </c>
      <c r="C56" s="89" t="s">
        <v>28</v>
      </c>
      <c r="D56" s="90" t="s">
        <v>132</v>
      </c>
      <c r="E56" s="89" t="s">
        <v>86</v>
      </c>
      <c r="F56" s="91">
        <v>1.1</v>
      </c>
      <c r="G56" s="91">
        <v>1.1</v>
      </c>
      <c r="H56" s="92">
        <v>1.1</v>
      </c>
      <c r="I56" s="89" t="s">
        <v>31</v>
      </c>
      <c r="J56" s="89" t="s">
        <v>32</v>
      </c>
      <c r="K56" s="89" t="s">
        <v>32</v>
      </c>
      <c r="L56" s="89" t="s">
        <v>32</v>
      </c>
      <c r="M56" s="89" t="s">
        <v>32</v>
      </c>
      <c r="N56" s="89" t="s">
        <v>32</v>
      </c>
      <c r="O56" s="89" t="s">
        <v>32</v>
      </c>
      <c r="P56" s="89" t="s">
        <v>32</v>
      </c>
      <c r="Q56" s="89" t="s">
        <v>32</v>
      </c>
      <c r="R56" s="89" t="s">
        <v>32</v>
      </c>
      <c r="S56" s="89" t="s">
        <v>32</v>
      </c>
      <c r="T56" s="89" t="s">
        <v>32</v>
      </c>
      <c r="U56" s="62" t="e">
        <f>_xlfn.XLOOKUP(#REF!,'[3]数据1(2)'!$B:$B,'[3]数据1(2)'!$D:$D)</f>
        <v>#REF!</v>
      </c>
      <c r="W56" s="62" t="e">
        <f>_xlfn.XLOOKUP(#REF!,[4]Sheet1!$C:$C,[4]Sheet1!$D:$D)</f>
        <v>#REF!</v>
      </c>
    </row>
    <row r="57" s="62" customFormat="1" ht="112" customHeight="1" spans="1:23">
      <c r="A57" s="88">
        <v>51</v>
      </c>
      <c r="B57" s="89" t="s">
        <v>133</v>
      </c>
      <c r="C57" s="89" t="s">
        <v>28</v>
      </c>
      <c r="D57" s="90" t="s">
        <v>134</v>
      </c>
      <c r="E57" s="89" t="s">
        <v>86</v>
      </c>
      <c r="F57" s="91">
        <v>1.2</v>
      </c>
      <c r="G57" s="91">
        <v>1</v>
      </c>
      <c r="H57" s="92">
        <v>1.11</v>
      </c>
      <c r="I57" s="89" t="s">
        <v>31</v>
      </c>
      <c r="J57" s="89" t="s">
        <v>32</v>
      </c>
      <c r="K57" s="89" t="s">
        <v>32</v>
      </c>
      <c r="L57" s="89" t="s">
        <v>32</v>
      </c>
      <c r="M57" s="89" t="s">
        <v>32</v>
      </c>
      <c r="N57" s="89" t="s">
        <v>32</v>
      </c>
      <c r="O57" s="89" t="s">
        <v>32</v>
      </c>
      <c r="P57" s="89" t="s">
        <v>32</v>
      </c>
      <c r="Q57" s="89" t="s">
        <v>32</v>
      </c>
      <c r="R57" s="89" t="s">
        <v>32</v>
      </c>
      <c r="S57" s="89" t="s">
        <v>32</v>
      </c>
      <c r="T57" s="89" t="s">
        <v>32</v>
      </c>
      <c r="U57" s="62" t="e">
        <f>_xlfn.XLOOKUP(#REF!,'[3]数据1(2)'!$B:$B,'[3]数据1(2)'!$D:$D)</f>
        <v>#REF!</v>
      </c>
      <c r="W57" s="62" t="e">
        <f>_xlfn.XLOOKUP(#REF!,[4]Sheet1!$C:$C,[4]Sheet1!$D:$D)</f>
        <v>#REF!</v>
      </c>
    </row>
    <row r="58" s="62" customFormat="1" ht="112" customHeight="1" spans="1:23">
      <c r="A58" s="88">
        <v>52</v>
      </c>
      <c r="B58" s="89" t="s">
        <v>135</v>
      </c>
      <c r="C58" s="89" t="s">
        <v>28</v>
      </c>
      <c r="D58" s="90" t="s">
        <v>136</v>
      </c>
      <c r="E58" s="89" t="s">
        <v>86</v>
      </c>
      <c r="F58" s="91">
        <v>2</v>
      </c>
      <c r="G58" s="91">
        <v>1</v>
      </c>
      <c r="H58" s="92">
        <v>1</v>
      </c>
      <c r="I58" s="89" t="s">
        <v>31</v>
      </c>
      <c r="J58" s="89" t="s">
        <v>32</v>
      </c>
      <c r="K58" s="89" t="s">
        <v>32</v>
      </c>
      <c r="L58" s="89" t="s">
        <v>32</v>
      </c>
      <c r="M58" s="89" t="s">
        <v>32</v>
      </c>
      <c r="N58" s="89" t="s">
        <v>32</v>
      </c>
      <c r="O58" s="89" t="s">
        <v>31</v>
      </c>
      <c r="P58" s="89" t="s">
        <v>32</v>
      </c>
      <c r="Q58" s="89" t="s">
        <v>32</v>
      </c>
      <c r="R58" s="89" t="s">
        <v>32</v>
      </c>
      <c r="S58" s="89" t="s">
        <v>32</v>
      </c>
      <c r="T58" s="89" t="s">
        <v>32</v>
      </c>
      <c r="U58" s="62" t="e">
        <f>_xlfn.XLOOKUP(#REF!,'[3]数据1(2)'!$B:$B,'[3]数据1(2)'!$D:$D)</f>
        <v>#REF!</v>
      </c>
      <c r="W58" s="62" t="e">
        <f>_xlfn.XLOOKUP(#REF!,[4]Sheet1!$C:$C,[4]Sheet1!$D:$D)</f>
        <v>#REF!</v>
      </c>
    </row>
    <row r="59" s="62" customFormat="1" ht="112" customHeight="1" spans="1:23">
      <c r="A59" s="88">
        <v>53</v>
      </c>
      <c r="B59" s="89" t="s">
        <v>137</v>
      </c>
      <c r="C59" s="89" t="s">
        <v>28</v>
      </c>
      <c r="D59" s="90" t="s">
        <v>138</v>
      </c>
      <c r="E59" s="89" t="s">
        <v>86</v>
      </c>
      <c r="F59" s="91">
        <v>2</v>
      </c>
      <c r="G59" s="91">
        <v>1</v>
      </c>
      <c r="H59" s="92">
        <v>1</v>
      </c>
      <c r="I59" s="89" t="s">
        <v>31</v>
      </c>
      <c r="J59" s="89" t="s">
        <v>32</v>
      </c>
      <c r="K59" s="89" t="s">
        <v>31</v>
      </c>
      <c r="L59" s="89" t="s">
        <v>32</v>
      </c>
      <c r="M59" s="89" t="s">
        <v>32</v>
      </c>
      <c r="N59" s="89" t="s">
        <v>31</v>
      </c>
      <c r="O59" s="89" t="s">
        <v>31</v>
      </c>
      <c r="P59" s="89" t="s">
        <v>32</v>
      </c>
      <c r="Q59" s="89" t="s">
        <v>31</v>
      </c>
      <c r="R59" s="89" t="s">
        <v>32</v>
      </c>
      <c r="S59" s="89" t="s">
        <v>32</v>
      </c>
      <c r="T59" s="89" t="s">
        <v>32</v>
      </c>
      <c r="U59" s="62" t="e">
        <f>_xlfn.XLOOKUP(#REF!,'[3]数据1(2)'!$B:$B,'[3]数据1(2)'!$D:$D)</f>
        <v>#REF!</v>
      </c>
      <c r="W59" s="62" t="e">
        <f>_xlfn.XLOOKUP(#REF!,[4]Sheet1!$C:$C,[4]Sheet1!$D:$D)</f>
        <v>#REF!</v>
      </c>
    </row>
    <row r="60" s="62" customFormat="1" ht="112" customHeight="1" spans="1:20">
      <c r="A60" s="88">
        <v>54</v>
      </c>
      <c r="B60" s="89" t="s">
        <v>139</v>
      </c>
      <c r="C60" s="89" t="s">
        <v>28</v>
      </c>
      <c r="D60" s="90" t="s">
        <v>140</v>
      </c>
      <c r="E60" s="89" t="s">
        <v>86</v>
      </c>
      <c r="F60" s="97">
        <v>2.6</v>
      </c>
      <c r="G60" s="91">
        <v>1</v>
      </c>
      <c r="H60" s="92">
        <v>0.3</v>
      </c>
      <c r="I60" s="89" t="s">
        <v>31</v>
      </c>
      <c r="J60" s="89" t="s">
        <v>32</v>
      </c>
      <c r="K60" s="89" t="s">
        <v>32</v>
      </c>
      <c r="L60" s="89" t="s">
        <v>32</v>
      </c>
      <c r="M60" s="89" t="s">
        <v>32</v>
      </c>
      <c r="N60" s="100" t="s">
        <v>32</v>
      </c>
      <c r="O60" s="89" t="s">
        <v>32</v>
      </c>
      <c r="P60" s="89" t="s">
        <v>32</v>
      </c>
      <c r="Q60" s="89" t="s">
        <v>32</v>
      </c>
      <c r="R60" s="89" t="s">
        <v>32</v>
      </c>
      <c r="S60" s="89" t="s">
        <v>32</v>
      </c>
      <c r="T60" s="89" t="s">
        <v>32</v>
      </c>
    </row>
    <row r="61" s="62" customFormat="1" ht="112" customHeight="1" spans="1:23">
      <c r="A61" s="88">
        <v>55</v>
      </c>
      <c r="B61" s="89" t="s">
        <v>141</v>
      </c>
      <c r="C61" s="89" t="s">
        <v>28</v>
      </c>
      <c r="D61" s="90" t="s">
        <v>142</v>
      </c>
      <c r="E61" s="89" t="s">
        <v>86</v>
      </c>
      <c r="F61" s="91">
        <v>1.6</v>
      </c>
      <c r="G61" s="91">
        <v>1.6</v>
      </c>
      <c r="H61" s="92">
        <v>0.77</v>
      </c>
      <c r="I61" s="89" t="s">
        <v>31</v>
      </c>
      <c r="J61" s="89" t="s">
        <v>31</v>
      </c>
      <c r="K61" s="89" t="s">
        <v>31</v>
      </c>
      <c r="L61" s="89" t="s">
        <v>31</v>
      </c>
      <c r="M61" s="89" t="s">
        <v>31</v>
      </c>
      <c r="N61" s="89" t="s">
        <v>32</v>
      </c>
      <c r="O61" s="89" t="s">
        <v>31</v>
      </c>
      <c r="P61" s="89" t="s">
        <v>32</v>
      </c>
      <c r="Q61" s="89" t="s">
        <v>32</v>
      </c>
      <c r="R61" s="89" t="s">
        <v>32</v>
      </c>
      <c r="S61" s="89" t="s">
        <v>32</v>
      </c>
      <c r="T61" s="89" t="s">
        <v>32</v>
      </c>
      <c r="U61" s="62" t="e">
        <f>_xlfn.XLOOKUP(#REF!,'[3]数据1(2)'!$B:$B,'[3]数据1(2)'!$D:$D)</f>
        <v>#REF!</v>
      </c>
      <c r="W61" s="62" t="e">
        <f>_xlfn.XLOOKUP(#REF!,[4]Sheet1!$C:$C,[4]Sheet1!$D:$D)</f>
        <v>#REF!</v>
      </c>
    </row>
    <row r="62" s="62" customFormat="1" ht="112" customHeight="1" spans="1:23">
      <c r="A62" s="88">
        <v>56</v>
      </c>
      <c r="B62" s="89" t="s">
        <v>143</v>
      </c>
      <c r="C62" s="89" t="s">
        <v>28</v>
      </c>
      <c r="D62" s="90" t="s">
        <v>144</v>
      </c>
      <c r="E62" s="89" t="s">
        <v>86</v>
      </c>
      <c r="F62" s="91">
        <v>1.5</v>
      </c>
      <c r="G62" s="91">
        <v>0.5</v>
      </c>
      <c r="H62" s="92">
        <v>1.3</v>
      </c>
      <c r="I62" s="89" t="s">
        <v>31</v>
      </c>
      <c r="J62" s="89" t="s">
        <v>32</v>
      </c>
      <c r="K62" s="89" t="s">
        <v>32</v>
      </c>
      <c r="L62" s="89" t="s">
        <v>32</v>
      </c>
      <c r="M62" s="89" t="s">
        <v>32</v>
      </c>
      <c r="N62" s="89" t="s">
        <v>32</v>
      </c>
      <c r="O62" s="89" t="s">
        <v>32</v>
      </c>
      <c r="P62" s="89" t="s">
        <v>32</v>
      </c>
      <c r="Q62" s="89" t="s">
        <v>32</v>
      </c>
      <c r="R62" s="89" t="s">
        <v>32</v>
      </c>
      <c r="S62" s="89" t="s">
        <v>32</v>
      </c>
      <c r="T62" s="89" t="s">
        <v>32</v>
      </c>
      <c r="U62" s="62" t="e">
        <f>_xlfn.XLOOKUP(#REF!,'[3]数据1(2)'!$B:$B,'[3]数据1(2)'!$D:$D)</f>
        <v>#REF!</v>
      </c>
      <c r="W62" s="62" t="e">
        <f>_xlfn.XLOOKUP(#REF!,[4]Sheet1!$C:$C,[4]Sheet1!$D:$D)</f>
        <v>#REF!</v>
      </c>
    </row>
    <row r="63" s="62" customFormat="1" ht="112" customHeight="1" spans="1:23">
      <c r="A63" s="88">
        <v>57</v>
      </c>
      <c r="B63" s="89" t="s">
        <v>145</v>
      </c>
      <c r="C63" s="89" t="s">
        <v>28</v>
      </c>
      <c r="D63" s="90" t="s">
        <v>146</v>
      </c>
      <c r="E63" s="89" t="s">
        <v>86</v>
      </c>
      <c r="F63" s="91">
        <v>1.5</v>
      </c>
      <c r="G63" s="91">
        <v>1.2</v>
      </c>
      <c r="H63" s="92">
        <v>1.2</v>
      </c>
      <c r="I63" s="89" t="s">
        <v>31</v>
      </c>
      <c r="J63" s="89" t="s">
        <v>32</v>
      </c>
      <c r="K63" s="89" t="s">
        <v>32</v>
      </c>
      <c r="L63" s="89" t="s">
        <v>32</v>
      </c>
      <c r="M63" s="89" t="s">
        <v>32</v>
      </c>
      <c r="N63" s="89" t="s">
        <v>32</v>
      </c>
      <c r="O63" s="89" t="s">
        <v>32</v>
      </c>
      <c r="P63" s="89" t="s">
        <v>32</v>
      </c>
      <c r="Q63" s="89" t="s">
        <v>32</v>
      </c>
      <c r="R63" s="89" t="s">
        <v>32</v>
      </c>
      <c r="S63" s="89" t="s">
        <v>32</v>
      </c>
      <c r="T63" s="89" t="s">
        <v>32</v>
      </c>
      <c r="U63" s="62" t="e">
        <f>_xlfn.XLOOKUP(#REF!,'[3]数据1(2)'!$B:$B,'[3]数据1(2)'!$D:$D)</f>
        <v>#REF!</v>
      </c>
      <c r="W63" s="62" t="e">
        <f>_xlfn.XLOOKUP(#REF!,[4]Sheet1!$C:$C,[4]Sheet1!$D:$D)</f>
        <v>#REF!</v>
      </c>
    </row>
    <row r="64" s="62" customFormat="1" ht="112" customHeight="1" spans="1:23">
      <c r="A64" s="88">
        <v>58</v>
      </c>
      <c r="B64" s="89" t="s">
        <v>147</v>
      </c>
      <c r="C64" s="89" t="s">
        <v>28</v>
      </c>
      <c r="D64" s="90" t="s">
        <v>148</v>
      </c>
      <c r="E64" s="89" t="s">
        <v>86</v>
      </c>
      <c r="F64" s="91">
        <v>1.4</v>
      </c>
      <c r="G64" s="91">
        <v>0.8</v>
      </c>
      <c r="H64" s="92">
        <v>1.18</v>
      </c>
      <c r="I64" s="89" t="s">
        <v>31</v>
      </c>
      <c r="J64" s="89" t="s">
        <v>32</v>
      </c>
      <c r="K64" s="89" t="s">
        <v>32</v>
      </c>
      <c r="L64" s="89" t="s">
        <v>32</v>
      </c>
      <c r="M64" s="89" t="s">
        <v>32</v>
      </c>
      <c r="N64" s="89" t="s">
        <v>32</v>
      </c>
      <c r="O64" s="89" t="s">
        <v>31</v>
      </c>
      <c r="P64" s="89" t="s">
        <v>32</v>
      </c>
      <c r="Q64" s="89" t="s">
        <v>32</v>
      </c>
      <c r="R64" s="89" t="s">
        <v>32</v>
      </c>
      <c r="S64" s="89" t="s">
        <v>32</v>
      </c>
      <c r="T64" s="89" t="s">
        <v>32</v>
      </c>
      <c r="U64" s="62" t="e">
        <f>_xlfn.XLOOKUP(#REF!,'[3]数据1(2)'!$B:$B,'[3]数据1(2)'!$D:$D)</f>
        <v>#REF!</v>
      </c>
      <c r="W64" s="62" t="e">
        <f>_xlfn.XLOOKUP(#REF!,[4]Sheet1!$C:$C,[4]Sheet1!$D:$D)</f>
        <v>#REF!</v>
      </c>
    </row>
    <row r="65" s="62" customFormat="1" ht="112" customHeight="1" spans="1:23">
      <c r="A65" s="88">
        <v>59</v>
      </c>
      <c r="B65" s="89" t="s">
        <v>149</v>
      </c>
      <c r="C65" s="89" t="s">
        <v>28</v>
      </c>
      <c r="D65" s="90" t="s">
        <v>150</v>
      </c>
      <c r="E65" s="89" t="s">
        <v>86</v>
      </c>
      <c r="F65" s="91">
        <v>1.01</v>
      </c>
      <c r="G65" s="91">
        <v>1.01</v>
      </c>
      <c r="H65" s="92">
        <v>1</v>
      </c>
      <c r="I65" s="89" t="s">
        <v>31</v>
      </c>
      <c r="J65" s="89" t="s">
        <v>32</v>
      </c>
      <c r="K65" s="89" t="s">
        <v>32</v>
      </c>
      <c r="L65" s="89" t="s">
        <v>32</v>
      </c>
      <c r="M65" s="89" t="s">
        <v>32</v>
      </c>
      <c r="N65" s="89" t="s">
        <v>32</v>
      </c>
      <c r="O65" s="89" t="s">
        <v>32</v>
      </c>
      <c r="P65" s="89" t="s">
        <v>32</v>
      </c>
      <c r="Q65" s="89" t="s">
        <v>32</v>
      </c>
      <c r="R65" s="89" t="s">
        <v>32</v>
      </c>
      <c r="S65" s="89" t="s">
        <v>32</v>
      </c>
      <c r="T65" s="89" t="s">
        <v>32</v>
      </c>
      <c r="U65" s="62" t="e">
        <f>_xlfn.XLOOKUP(#REF!,'[3]数据1(2)'!$B:$B,'[3]数据1(2)'!$D:$D)</f>
        <v>#REF!</v>
      </c>
      <c r="W65" s="62" t="e">
        <f>_xlfn.XLOOKUP(#REF!,[4]Sheet1!$C:$C,[4]Sheet1!$D:$D)</f>
        <v>#REF!</v>
      </c>
    </row>
    <row r="66" s="62" customFormat="1" ht="112" customHeight="1" spans="1:20">
      <c r="A66" s="88">
        <v>60</v>
      </c>
      <c r="B66" s="89" t="s">
        <v>151</v>
      </c>
      <c r="C66" s="89" t="s">
        <v>28</v>
      </c>
      <c r="D66" s="90" t="s">
        <v>152</v>
      </c>
      <c r="E66" s="89" t="s">
        <v>86</v>
      </c>
      <c r="F66" s="97">
        <v>1.3</v>
      </c>
      <c r="G66" s="91">
        <v>0.5</v>
      </c>
      <c r="H66" s="92">
        <v>0.88</v>
      </c>
      <c r="I66" s="89" t="s">
        <v>31</v>
      </c>
      <c r="J66" s="89" t="s">
        <v>32</v>
      </c>
      <c r="K66" s="89" t="s">
        <v>32</v>
      </c>
      <c r="L66" s="89" t="s">
        <v>32</v>
      </c>
      <c r="M66" s="89" t="s">
        <v>32</v>
      </c>
      <c r="N66" s="89" t="s">
        <v>32</v>
      </c>
      <c r="O66" s="89" t="s">
        <v>32</v>
      </c>
      <c r="P66" s="89" t="s">
        <v>32</v>
      </c>
      <c r="Q66" s="89" t="s">
        <v>32</v>
      </c>
      <c r="R66" s="89" t="s">
        <v>32</v>
      </c>
      <c r="S66" s="89" t="s">
        <v>32</v>
      </c>
      <c r="T66" s="89" t="s">
        <v>32</v>
      </c>
    </row>
    <row r="67" s="62" customFormat="1" ht="112" customHeight="1" spans="1:23">
      <c r="A67" s="88">
        <v>61</v>
      </c>
      <c r="B67" s="89" t="s">
        <v>153</v>
      </c>
      <c r="C67" s="89" t="s">
        <v>28</v>
      </c>
      <c r="D67" s="90" t="s">
        <v>154</v>
      </c>
      <c r="E67" s="89" t="s">
        <v>86</v>
      </c>
      <c r="F67" s="91">
        <v>1.9</v>
      </c>
      <c r="G67" s="91">
        <v>1.9</v>
      </c>
      <c r="H67" s="92">
        <v>2</v>
      </c>
      <c r="I67" s="89" t="s">
        <v>31</v>
      </c>
      <c r="J67" s="89" t="s">
        <v>32</v>
      </c>
      <c r="K67" s="89" t="s">
        <v>32</v>
      </c>
      <c r="L67" s="89" t="s">
        <v>32</v>
      </c>
      <c r="M67" s="89" t="s">
        <v>32</v>
      </c>
      <c r="N67" s="89" t="s">
        <v>32</v>
      </c>
      <c r="O67" s="89" t="s">
        <v>32</v>
      </c>
      <c r="P67" s="89" t="s">
        <v>32</v>
      </c>
      <c r="Q67" s="89" t="s">
        <v>32</v>
      </c>
      <c r="R67" s="89" t="s">
        <v>32</v>
      </c>
      <c r="S67" s="89" t="s">
        <v>32</v>
      </c>
      <c r="T67" s="89" t="s">
        <v>32</v>
      </c>
      <c r="U67" s="62" t="e">
        <f>_xlfn.XLOOKUP(#REF!,'[3]数据1(2)'!$B:$B,'[3]数据1(2)'!$D:$D)</f>
        <v>#REF!</v>
      </c>
      <c r="W67" s="62" t="e">
        <f>_xlfn.XLOOKUP(#REF!,[4]Sheet1!$C:$C,[4]Sheet1!$D:$D)</f>
        <v>#REF!</v>
      </c>
    </row>
    <row r="68" s="62" customFormat="1" ht="112" customHeight="1" spans="1:23">
      <c r="A68" s="88">
        <v>62</v>
      </c>
      <c r="B68" s="89" t="s">
        <v>155</v>
      </c>
      <c r="C68" s="89" t="s">
        <v>28</v>
      </c>
      <c r="D68" s="90" t="s">
        <v>156</v>
      </c>
      <c r="E68" s="89" t="s">
        <v>86</v>
      </c>
      <c r="F68" s="91">
        <v>1.3</v>
      </c>
      <c r="G68" s="91">
        <v>1</v>
      </c>
      <c r="H68" s="92">
        <v>0.6</v>
      </c>
      <c r="I68" s="89" t="s">
        <v>31</v>
      </c>
      <c r="J68" s="89" t="s">
        <v>32</v>
      </c>
      <c r="K68" s="89" t="s">
        <v>32</v>
      </c>
      <c r="L68" s="89" t="s">
        <v>32</v>
      </c>
      <c r="M68" s="89" t="s">
        <v>32</v>
      </c>
      <c r="N68" s="89" t="s">
        <v>32</v>
      </c>
      <c r="O68" s="89" t="s">
        <v>32</v>
      </c>
      <c r="P68" s="89" t="s">
        <v>32</v>
      </c>
      <c r="Q68" s="89" t="s">
        <v>32</v>
      </c>
      <c r="R68" s="89" t="s">
        <v>32</v>
      </c>
      <c r="S68" s="89" t="s">
        <v>32</v>
      </c>
      <c r="T68" s="89" t="s">
        <v>32</v>
      </c>
      <c r="U68" s="62" t="e">
        <f>_xlfn.XLOOKUP(#REF!,'[3]数据1(2)'!$B:$B,'[3]数据1(2)'!$D:$D)</f>
        <v>#REF!</v>
      </c>
      <c r="W68" s="62" t="e">
        <f>_xlfn.XLOOKUP(#REF!,[4]Sheet1!$C:$C,[4]Sheet1!$D:$D)</f>
        <v>#REF!</v>
      </c>
    </row>
    <row r="69" s="62" customFormat="1" ht="112" customHeight="1" spans="1:23">
      <c r="A69" s="88">
        <v>63</v>
      </c>
      <c r="B69" s="89" t="s">
        <v>157</v>
      </c>
      <c r="C69" s="89" t="s">
        <v>28</v>
      </c>
      <c r="D69" s="90" t="s">
        <v>158</v>
      </c>
      <c r="E69" s="89" t="s">
        <v>86</v>
      </c>
      <c r="F69" s="91">
        <v>2.5</v>
      </c>
      <c r="G69" s="91">
        <v>2.5</v>
      </c>
      <c r="H69" s="92">
        <v>2.5</v>
      </c>
      <c r="I69" s="89" t="s">
        <v>31</v>
      </c>
      <c r="J69" s="89" t="s">
        <v>32</v>
      </c>
      <c r="K69" s="89" t="s">
        <v>32</v>
      </c>
      <c r="L69" s="89" t="s">
        <v>32</v>
      </c>
      <c r="M69" s="89" t="s">
        <v>32</v>
      </c>
      <c r="N69" s="89" t="s">
        <v>32</v>
      </c>
      <c r="O69" s="89" t="s">
        <v>32</v>
      </c>
      <c r="P69" s="89" t="s">
        <v>32</v>
      </c>
      <c r="Q69" s="89" t="s">
        <v>32</v>
      </c>
      <c r="R69" s="89" t="s">
        <v>32</v>
      </c>
      <c r="S69" s="89" t="s">
        <v>32</v>
      </c>
      <c r="T69" s="89" t="s">
        <v>32</v>
      </c>
      <c r="U69" s="62" t="e">
        <f>_xlfn.XLOOKUP(#REF!,'[3]数据1(2)'!$B:$B,'[3]数据1(2)'!$D:$D)</f>
        <v>#REF!</v>
      </c>
      <c r="W69" s="62" t="e">
        <f>_xlfn.XLOOKUP(#REF!,[4]Sheet1!$C:$C,[4]Sheet1!$D:$D)</f>
        <v>#REF!</v>
      </c>
    </row>
    <row r="70" s="62" customFormat="1" ht="112" customHeight="1" spans="1:23">
      <c r="A70" s="88">
        <v>64</v>
      </c>
      <c r="B70" s="89" t="s">
        <v>159</v>
      </c>
      <c r="C70" s="89" t="s">
        <v>28</v>
      </c>
      <c r="D70" s="90" t="s">
        <v>160</v>
      </c>
      <c r="E70" s="89" t="s">
        <v>86</v>
      </c>
      <c r="F70" s="91">
        <v>1.2</v>
      </c>
      <c r="G70" s="91">
        <v>1</v>
      </c>
      <c r="H70" s="92">
        <v>1.1</v>
      </c>
      <c r="I70" s="89" t="s">
        <v>31</v>
      </c>
      <c r="J70" s="89" t="s">
        <v>32</v>
      </c>
      <c r="K70" s="89" t="s">
        <v>32</v>
      </c>
      <c r="L70" s="89" t="s">
        <v>32</v>
      </c>
      <c r="M70" s="89" t="s">
        <v>32</v>
      </c>
      <c r="N70" s="89" t="s">
        <v>32</v>
      </c>
      <c r="O70" s="89" t="s">
        <v>31</v>
      </c>
      <c r="P70" s="89" t="s">
        <v>32</v>
      </c>
      <c r="Q70" s="89" t="s">
        <v>32</v>
      </c>
      <c r="R70" s="89" t="s">
        <v>31</v>
      </c>
      <c r="S70" s="89" t="s">
        <v>32</v>
      </c>
      <c r="T70" s="89" t="s">
        <v>32</v>
      </c>
      <c r="U70" s="62" t="e">
        <f>_xlfn.XLOOKUP(#REF!,'[3]数据1(2)'!$B:$B,'[3]数据1(2)'!$D:$D)</f>
        <v>#REF!</v>
      </c>
      <c r="W70" s="62" t="e">
        <f>_xlfn.XLOOKUP(#REF!,[4]Sheet1!$C:$C,[4]Sheet1!$D:$D)</f>
        <v>#REF!</v>
      </c>
    </row>
    <row r="71" s="62" customFormat="1" ht="112" customHeight="1" spans="1:23">
      <c r="A71" s="88">
        <v>65</v>
      </c>
      <c r="B71" s="89" t="s">
        <v>161</v>
      </c>
      <c r="C71" s="89" t="s">
        <v>28</v>
      </c>
      <c r="D71" s="90" t="s">
        <v>162</v>
      </c>
      <c r="E71" s="89" t="s">
        <v>86</v>
      </c>
      <c r="F71" s="91">
        <v>1.2</v>
      </c>
      <c r="G71" s="91">
        <v>1</v>
      </c>
      <c r="H71" s="92">
        <v>0.5</v>
      </c>
      <c r="I71" s="89" t="s">
        <v>31</v>
      </c>
      <c r="J71" s="89" t="s">
        <v>32</v>
      </c>
      <c r="K71" s="89" t="s">
        <v>32</v>
      </c>
      <c r="L71" s="89" t="s">
        <v>32</v>
      </c>
      <c r="M71" s="89" t="s">
        <v>32</v>
      </c>
      <c r="N71" s="89" t="s">
        <v>32</v>
      </c>
      <c r="O71" s="89" t="s">
        <v>31</v>
      </c>
      <c r="P71" s="89" t="s">
        <v>32</v>
      </c>
      <c r="Q71" s="89" t="s">
        <v>32</v>
      </c>
      <c r="R71" s="89" t="s">
        <v>32</v>
      </c>
      <c r="S71" s="89" t="s">
        <v>32</v>
      </c>
      <c r="T71" s="89" t="s">
        <v>32</v>
      </c>
      <c r="U71" s="62" t="e">
        <f>_xlfn.XLOOKUP(#REF!,'[3]数据1(2)'!$B:$B,'[3]数据1(2)'!$D:$D)</f>
        <v>#REF!</v>
      </c>
      <c r="W71" s="62" t="e">
        <f>_xlfn.XLOOKUP(#REF!,[4]Sheet1!$C:$C,[4]Sheet1!$D:$D)</f>
        <v>#REF!</v>
      </c>
    </row>
    <row r="72" s="62" customFormat="1" ht="112" customHeight="1" spans="1:23">
      <c r="A72" s="88">
        <v>66</v>
      </c>
      <c r="B72" s="89" t="s">
        <v>163</v>
      </c>
      <c r="C72" s="89" t="s">
        <v>28</v>
      </c>
      <c r="D72" s="90" t="s">
        <v>164</v>
      </c>
      <c r="E72" s="89" t="s">
        <v>86</v>
      </c>
      <c r="F72" s="91">
        <v>3</v>
      </c>
      <c r="G72" s="91">
        <v>0.5</v>
      </c>
      <c r="H72" s="92">
        <v>0.5</v>
      </c>
      <c r="I72" s="89" t="s">
        <v>31</v>
      </c>
      <c r="J72" s="89" t="s">
        <v>32</v>
      </c>
      <c r="K72" s="89" t="s">
        <v>32</v>
      </c>
      <c r="L72" s="89" t="s">
        <v>32</v>
      </c>
      <c r="M72" s="89" t="s">
        <v>32</v>
      </c>
      <c r="N72" s="89" t="s">
        <v>32</v>
      </c>
      <c r="O72" s="89" t="s">
        <v>32</v>
      </c>
      <c r="P72" s="89" t="s">
        <v>32</v>
      </c>
      <c r="Q72" s="89" t="s">
        <v>32</v>
      </c>
      <c r="R72" s="89" t="s">
        <v>32</v>
      </c>
      <c r="S72" s="89" t="s">
        <v>32</v>
      </c>
      <c r="T72" s="89" t="s">
        <v>32</v>
      </c>
      <c r="U72" s="62" t="e">
        <f>_xlfn.XLOOKUP(#REF!,'[3]数据1(2)'!$B:$B,'[3]数据1(2)'!$D:$D)</f>
        <v>#REF!</v>
      </c>
      <c r="W72" s="62" t="e">
        <f>_xlfn.XLOOKUP(#REF!,[4]Sheet1!$C:$C,[4]Sheet1!$D:$D)</f>
        <v>#REF!</v>
      </c>
    </row>
    <row r="73" s="62" customFormat="1" ht="112" customHeight="1" spans="1:23">
      <c r="A73" s="88">
        <v>67</v>
      </c>
      <c r="B73" s="89" t="s">
        <v>165</v>
      </c>
      <c r="C73" s="89" t="s">
        <v>28</v>
      </c>
      <c r="D73" s="90" t="s">
        <v>166</v>
      </c>
      <c r="E73" s="89" t="s">
        <v>86</v>
      </c>
      <c r="F73" s="91">
        <v>1.1</v>
      </c>
      <c r="G73" s="91">
        <v>0.4</v>
      </c>
      <c r="H73" s="92">
        <v>0.1</v>
      </c>
      <c r="I73" s="89" t="s">
        <v>31</v>
      </c>
      <c r="J73" s="89" t="s">
        <v>32</v>
      </c>
      <c r="K73" s="89" t="s">
        <v>32</v>
      </c>
      <c r="L73" s="89" t="s">
        <v>32</v>
      </c>
      <c r="M73" s="89" t="s">
        <v>32</v>
      </c>
      <c r="N73" s="89" t="s">
        <v>32</v>
      </c>
      <c r="O73" s="89" t="s">
        <v>32</v>
      </c>
      <c r="P73" s="89" t="s">
        <v>32</v>
      </c>
      <c r="Q73" s="89" t="s">
        <v>32</v>
      </c>
      <c r="R73" s="89" t="s">
        <v>32</v>
      </c>
      <c r="S73" s="89" t="s">
        <v>32</v>
      </c>
      <c r="T73" s="89" t="s">
        <v>32</v>
      </c>
      <c r="U73" s="62" t="e">
        <f>_xlfn.XLOOKUP(#REF!,'[3]数据1(2)'!$B:$B,'[3]数据1(2)'!$D:$D)</f>
        <v>#REF!</v>
      </c>
      <c r="W73" s="62" t="e">
        <f>_xlfn.XLOOKUP(#REF!,[4]Sheet1!$C:$C,[4]Sheet1!$D:$D)</f>
        <v>#REF!</v>
      </c>
    </row>
    <row r="74" s="62" customFormat="1" ht="112" customHeight="1" spans="1:23">
      <c r="A74" s="88">
        <v>68</v>
      </c>
      <c r="B74" s="89" t="s">
        <v>167</v>
      </c>
      <c r="C74" s="89" t="s">
        <v>28</v>
      </c>
      <c r="D74" s="90" t="s">
        <v>168</v>
      </c>
      <c r="E74" s="89" t="s">
        <v>86</v>
      </c>
      <c r="F74" s="91">
        <v>1.1</v>
      </c>
      <c r="G74" s="91">
        <v>0.15</v>
      </c>
      <c r="H74" s="92">
        <v>1</v>
      </c>
      <c r="I74" s="89" t="s">
        <v>31</v>
      </c>
      <c r="J74" s="89" t="s">
        <v>32</v>
      </c>
      <c r="K74" s="89" t="s">
        <v>32</v>
      </c>
      <c r="L74" s="89" t="s">
        <v>32</v>
      </c>
      <c r="M74" s="89" t="s">
        <v>32</v>
      </c>
      <c r="N74" s="89" t="s">
        <v>32</v>
      </c>
      <c r="O74" s="89" t="s">
        <v>32</v>
      </c>
      <c r="P74" s="89" t="s">
        <v>32</v>
      </c>
      <c r="Q74" s="89" t="s">
        <v>32</v>
      </c>
      <c r="R74" s="89" t="s">
        <v>32</v>
      </c>
      <c r="S74" s="89" t="s">
        <v>32</v>
      </c>
      <c r="T74" s="89" t="s">
        <v>32</v>
      </c>
      <c r="U74" s="62" t="e">
        <f>_xlfn.XLOOKUP(#REF!,'[3]数据1(2)'!$B:$B,'[3]数据1(2)'!$D:$D)</f>
        <v>#REF!</v>
      </c>
      <c r="W74" s="62" t="e">
        <f>_xlfn.XLOOKUP(#REF!,[4]Sheet1!$C:$C,[4]Sheet1!$D:$D)</f>
        <v>#REF!</v>
      </c>
    </row>
    <row r="75" s="62" customFormat="1" ht="112" customHeight="1" spans="1:23">
      <c r="A75" s="88">
        <v>69</v>
      </c>
      <c r="B75" s="89" t="s">
        <v>169</v>
      </c>
      <c r="C75" s="89" t="s">
        <v>28</v>
      </c>
      <c r="D75" s="90" t="s">
        <v>170</v>
      </c>
      <c r="E75" s="89" t="s">
        <v>86</v>
      </c>
      <c r="F75" s="94">
        <v>2.05</v>
      </c>
      <c r="G75" s="91">
        <v>2.05</v>
      </c>
      <c r="H75" s="92">
        <v>2.26</v>
      </c>
      <c r="I75" s="89" t="s">
        <v>31</v>
      </c>
      <c r="J75" s="89" t="s">
        <v>32</v>
      </c>
      <c r="K75" s="89" t="s">
        <v>32</v>
      </c>
      <c r="L75" s="89" t="s">
        <v>32</v>
      </c>
      <c r="M75" s="89" t="s">
        <v>32</v>
      </c>
      <c r="N75" s="100" t="s">
        <v>32</v>
      </c>
      <c r="O75" s="89" t="s">
        <v>31</v>
      </c>
      <c r="P75" s="89" t="s">
        <v>32</v>
      </c>
      <c r="Q75" s="89" t="s">
        <v>32</v>
      </c>
      <c r="R75" s="89" t="s">
        <v>32</v>
      </c>
      <c r="S75" s="89" t="s">
        <v>32</v>
      </c>
      <c r="T75" s="89" t="s">
        <v>32</v>
      </c>
      <c r="U75" s="62" t="e">
        <f>_xlfn.XLOOKUP(#REF!,'[3]数据1(2)'!$B:$B,'[3]数据1(2)'!$D:$D)</f>
        <v>#REF!</v>
      </c>
      <c r="W75" s="62" t="e">
        <f>_xlfn.XLOOKUP(#REF!,[4]Sheet1!$C:$C,[4]Sheet1!$D:$D)</f>
        <v>#REF!</v>
      </c>
    </row>
    <row r="76" s="62" customFormat="1" ht="112" customHeight="1" spans="1:23">
      <c r="A76" s="88">
        <v>70</v>
      </c>
      <c r="B76" s="89" t="s">
        <v>171</v>
      </c>
      <c r="C76" s="89" t="s">
        <v>28</v>
      </c>
      <c r="D76" s="90" t="s">
        <v>172</v>
      </c>
      <c r="E76" s="89" t="s">
        <v>86</v>
      </c>
      <c r="F76" s="91">
        <v>1</v>
      </c>
      <c r="G76" s="91">
        <v>1</v>
      </c>
      <c r="H76" s="92">
        <v>0.63</v>
      </c>
      <c r="I76" s="89" t="s">
        <v>31</v>
      </c>
      <c r="J76" s="89" t="s">
        <v>32</v>
      </c>
      <c r="K76" s="89" t="s">
        <v>32</v>
      </c>
      <c r="L76" s="89" t="s">
        <v>32</v>
      </c>
      <c r="M76" s="89" t="s">
        <v>32</v>
      </c>
      <c r="N76" s="89" t="s">
        <v>32</v>
      </c>
      <c r="O76" s="89" t="s">
        <v>31</v>
      </c>
      <c r="P76" s="89" t="s">
        <v>32</v>
      </c>
      <c r="Q76" s="89" t="s">
        <v>32</v>
      </c>
      <c r="R76" s="89" t="s">
        <v>32</v>
      </c>
      <c r="S76" s="89" t="s">
        <v>32</v>
      </c>
      <c r="T76" s="89" t="s">
        <v>32</v>
      </c>
      <c r="U76" s="62" t="e">
        <f>_xlfn.XLOOKUP(#REF!,'[3]数据1(2)'!$B:$B,'[3]数据1(2)'!$D:$D)</f>
        <v>#REF!</v>
      </c>
      <c r="W76" s="62" t="e">
        <f>_xlfn.XLOOKUP(#REF!,[4]Sheet1!$C:$C,[4]Sheet1!$D:$D)</f>
        <v>#REF!</v>
      </c>
    </row>
    <row r="77" s="62" customFormat="1" ht="112" customHeight="1" spans="1:23">
      <c r="A77" s="88">
        <v>71</v>
      </c>
      <c r="B77" s="89" t="s">
        <v>173</v>
      </c>
      <c r="C77" s="89" t="s">
        <v>28</v>
      </c>
      <c r="D77" s="90" t="s">
        <v>174</v>
      </c>
      <c r="E77" s="89" t="s">
        <v>86</v>
      </c>
      <c r="F77" s="91">
        <v>1</v>
      </c>
      <c r="G77" s="91">
        <v>1</v>
      </c>
      <c r="H77" s="92">
        <v>0.4</v>
      </c>
      <c r="I77" s="89" t="s">
        <v>31</v>
      </c>
      <c r="J77" s="89" t="s">
        <v>32</v>
      </c>
      <c r="K77" s="89" t="s">
        <v>32</v>
      </c>
      <c r="L77" s="89" t="s">
        <v>32</v>
      </c>
      <c r="M77" s="89" t="s">
        <v>32</v>
      </c>
      <c r="N77" s="100" t="s">
        <v>32</v>
      </c>
      <c r="O77" s="89" t="s">
        <v>31</v>
      </c>
      <c r="P77" s="89" t="s">
        <v>32</v>
      </c>
      <c r="Q77" s="89" t="s">
        <v>32</v>
      </c>
      <c r="R77" s="89" t="s">
        <v>31</v>
      </c>
      <c r="S77" s="89" t="s">
        <v>32</v>
      </c>
      <c r="T77" s="89" t="s">
        <v>32</v>
      </c>
      <c r="U77" s="62" t="e">
        <f>_xlfn.XLOOKUP(#REF!,'[3]数据1(2)'!$B:$B,'[3]数据1(2)'!$D:$D)</f>
        <v>#REF!</v>
      </c>
      <c r="W77" s="62" t="e">
        <f>_xlfn.XLOOKUP(#REF!,[4]Sheet1!$C:$C,[4]Sheet1!$D:$D)</f>
        <v>#REF!</v>
      </c>
    </row>
    <row r="78" s="62" customFormat="1" ht="112" customHeight="1" spans="1:23">
      <c r="A78" s="88">
        <v>72</v>
      </c>
      <c r="B78" s="89" t="s">
        <v>175</v>
      </c>
      <c r="C78" s="89" t="s">
        <v>13</v>
      </c>
      <c r="D78" s="90" t="s">
        <v>176</v>
      </c>
      <c r="E78" s="89" t="s">
        <v>86</v>
      </c>
      <c r="F78" s="91">
        <v>5</v>
      </c>
      <c r="G78" s="91">
        <v>3</v>
      </c>
      <c r="H78" s="92">
        <v>2.9</v>
      </c>
      <c r="I78" s="89" t="s">
        <v>31</v>
      </c>
      <c r="J78" s="89" t="s">
        <v>32</v>
      </c>
      <c r="K78" s="89" t="s">
        <v>31</v>
      </c>
      <c r="L78" s="89" t="s">
        <v>31</v>
      </c>
      <c r="M78" s="89" t="s">
        <v>31</v>
      </c>
      <c r="N78" s="89" t="s">
        <v>32</v>
      </c>
      <c r="O78" s="89" t="s">
        <v>32</v>
      </c>
      <c r="P78" s="89" t="s">
        <v>32</v>
      </c>
      <c r="Q78" s="89" t="s">
        <v>32</v>
      </c>
      <c r="R78" s="89" t="s">
        <v>32</v>
      </c>
      <c r="S78" s="89" t="s">
        <v>32</v>
      </c>
      <c r="T78" s="89" t="s">
        <v>31</v>
      </c>
      <c r="U78" s="62" t="e">
        <f>_xlfn.XLOOKUP(#REF!,'[3]数据1(2)'!$B:$B,'[3]数据1(2)'!$D:$D)</f>
        <v>#REF!</v>
      </c>
      <c r="W78" s="103" t="e">
        <f>_xlfn.XLOOKUP(#REF!,[4]Sheet1!$C:$C,[4]Sheet1!$D:$D)</f>
        <v>#REF!</v>
      </c>
    </row>
    <row r="79" s="62" customFormat="1" ht="112" customHeight="1" spans="1:23">
      <c r="A79" s="88">
        <v>73</v>
      </c>
      <c r="B79" s="89" t="s">
        <v>177</v>
      </c>
      <c r="C79" s="89" t="s">
        <v>178</v>
      </c>
      <c r="D79" s="90" t="s">
        <v>179</v>
      </c>
      <c r="E79" s="89" t="s">
        <v>86</v>
      </c>
      <c r="F79" s="91">
        <v>2.3</v>
      </c>
      <c r="G79" s="91">
        <v>1.84</v>
      </c>
      <c r="H79" s="92">
        <v>1</v>
      </c>
      <c r="I79" s="89" t="s">
        <v>31</v>
      </c>
      <c r="J79" s="89" t="s">
        <v>31</v>
      </c>
      <c r="K79" s="89" t="s">
        <v>32</v>
      </c>
      <c r="L79" s="89" t="s">
        <v>32</v>
      </c>
      <c r="M79" s="89" t="s">
        <v>32</v>
      </c>
      <c r="N79" s="89" t="s">
        <v>31</v>
      </c>
      <c r="O79" s="89" t="s">
        <v>32</v>
      </c>
      <c r="P79" s="89" t="s">
        <v>31</v>
      </c>
      <c r="Q79" s="89" t="s">
        <v>31</v>
      </c>
      <c r="R79" s="89" t="s">
        <v>31</v>
      </c>
      <c r="S79" s="89" t="s">
        <v>32</v>
      </c>
      <c r="T79" s="89" t="s">
        <v>32</v>
      </c>
      <c r="U79" s="62" t="e">
        <f>_xlfn.XLOOKUP(#REF!,'[3]数据1(2)'!$B:$B,'[3]数据1(2)'!$D:$D)</f>
        <v>#REF!</v>
      </c>
      <c r="W79" s="62" t="e">
        <f>_xlfn.XLOOKUP(#REF!,[4]Sheet1!$C:$C,[4]Sheet1!$D:$D)</f>
        <v>#REF!</v>
      </c>
    </row>
    <row r="80" s="62" customFormat="1" ht="112" customHeight="1" spans="1:23">
      <c r="A80" s="88">
        <v>74</v>
      </c>
      <c r="B80" s="89" t="s">
        <v>180</v>
      </c>
      <c r="C80" s="89" t="s">
        <v>80</v>
      </c>
      <c r="D80" s="90" t="s">
        <v>181</v>
      </c>
      <c r="E80" s="89" t="s">
        <v>86</v>
      </c>
      <c r="F80" s="91">
        <v>1.8945</v>
      </c>
      <c r="G80" s="91">
        <v>1.2</v>
      </c>
      <c r="H80" s="92">
        <v>1.9</v>
      </c>
      <c r="I80" s="89" t="s">
        <v>31</v>
      </c>
      <c r="J80" s="89" t="s">
        <v>32</v>
      </c>
      <c r="K80" s="89" t="s">
        <v>32</v>
      </c>
      <c r="L80" s="89" t="s">
        <v>32</v>
      </c>
      <c r="M80" s="89" t="s">
        <v>32</v>
      </c>
      <c r="N80" s="89" t="s">
        <v>32</v>
      </c>
      <c r="O80" s="89" t="s">
        <v>32</v>
      </c>
      <c r="P80" s="89" t="s">
        <v>32</v>
      </c>
      <c r="Q80" s="89" t="s">
        <v>32</v>
      </c>
      <c r="R80" s="89" t="s">
        <v>32</v>
      </c>
      <c r="S80" s="89" t="s">
        <v>32</v>
      </c>
      <c r="T80" s="89" t="s">
        <v>32</v>
      </c>
      <c r="U80" s="62" t="e">
        <f>_xlfn.XLOOKUP(#REF!,'[3]数据1(2)'!$B:$B,'[3]数据1(2)'!$D:$D)</f>
        <v>#REF!</v>
      </c>
      <c r="W80" s="62" t="e">
        <f>_xlfn.XLOOKUP(#REF!,[4]Sheet1!$C:$C,[4]Sheet1!$D:$D)</f>
        <v>#REF!</v>
      </c>
    </row>
    <row r="81" s="62" customFormat="1" ht="112" customHeight="1" spans="1:23">
      <c r="A81" s="88">
        <v>75</v>
      </c>
      <c r="B81" s="89" t="s">
        <v>182</v>
      </c>
      <c r="C81" s="89" t="s">
        <v>80</v>
      </c>
      <c r="D81" s="90" t="s">
        <v>183</v>
      </c>
      <c r="E81" s="89" t="s">
        <v>86</v>
      </c>
      <c r="F81" s="91">
        <v>1.58</v>
      </c>
      <c r="G81" s="91">
        <v>1.58</v>
      </c>
      <c r="H81" s="92">
        <v>4.37</v>
      </c>
      <c r="I81" s="89" t="s">
        <v>31</v>
      </c>
      <c r="J81" s="89" t="s">
        <v>32</v>
      </c>
      <c r="K81" s="89" t="s">
        <v>32</v>
      </c>
      <c r="L81" s="89" t="s">
        <v>32</v>
      </c>
      <c r="M81" s="89" t="s">
        <v>32</v>
      </c>
      <c r="N81" s="89" t="s">
        <v>32</v>
      </c>
      <c r="O81" s="89" t="s">
        <v>32</v>
      </c>
      <c r="P81" s="89" t="s">
        <v>32</v>
      </c>
      <c r="Q81" s="89" t="s">
        <v>32</v>
      </c>
      <c r="R81" s="89" t="s">
        <v>32</v>
      </c>
      <c r="S81" s="89" t="s">
        <v>32</v>
      </c>
      <c r="T81" s="89" t="s">
        <v>32</v>
      </c>
      <c r="U81" s="62" t="e">
        <f>_xlfn.XLOOKUP(#REF!,'[3]数据1(2)'!$B:$B,'[3]数据1(2)'!$D:$D)</f>
        <v>#REF!</v>
      </c>
      <c r="W81" s="62" t="e">
        <f>_xlfn.XLOOKUP(#REF!,[4]Sheet1!$C:$C,[4]Sheet1!$D:$D)</f>
        <v>#REF!</v>
      </c>
    </row>
    <row r="82" s="62" customFormat="1" ht="112" customHeight="1" spans="1:23">
      <c r="A82" s="88">
        <v>76</v>
      </c>
      <c r="B82" s="89" t="s">
        <v>184</v>
      </c>
      <c r="C82" s="89" t="s">
        <v>80</v>
      </c>
      <c r="D82" s="90" t="s">
        <v>185</v>
      </c>
      <c r="E82" s="89" t="s">
        <v>86</v>
      </c>
      <c r="F82" s="91">
        <v>0.8008</v>
      </c>
      <c r="G82" s="91">
        <v>0.8</v>
      </c>
      <c r="H82" s="92">
        <v>0.72</v>
      </c>
      <c r="I82" s="89" t="s">
        <v>31</v>
      </c>
      <c r="J82" s="89" t="s">
        <v>32</v>
      </c>
      <c r="K82" s="89" t="s">
        <v>32</v>
      </c>
      <c r="L82" s="89" t="s">
        <v>32</v>
      </c>
      <c r="M82" s="89" t="s">
        <v>32</v>
      </c>
      <c r="N82" s="89" t="s">
        <v>32</v>
      </c>
      <c r="O82" s="89" t="s">
        <v>32</v>
      </c>
      <c r="P82" s="89" t="s">
        <v>32</v>
      </c>
      <c r="Q82" s="89" t="s">
        <v>32</v>
      </c>
      <c r="R82" s="89" t="s">
        <v>32</v>
      </c>
      <c r="S82" s="89" t="s">
        <v>32</v>
      </c>
      <c r="T82" s="89" t="s">
        <v>32</v>
      </c>
      <c r="U82" s="62" t="e">
        <f>_xlfn.XLOOKUP(#REF!,'[3]数据1(2)'!$B:$B,'[3]数据1(2)'!$D:$D)</f>
        <v>#REF!</v>
      </c>
      <c r="W82" s="62" t="e">
        <f>_xlfn.XLOOKUP(#REF!,[4]Sheet1!$C:$C,[4]Sheet1!$D:$D)</f>
        <v>#REF!</v>
      </c>
    </row>
    <row r="83" s="62" customFormat="1" ht="112" customHeight="1" spans="1:23">
      <c r="A83" s="88">
        <v>77</v>
      </c>
      <c r="B83" s="89" t="s">
        <v>186</v>
      </c>
      <c r="C83" s="89" t="s">
        <v>28</v>
      </c>
      <c r="D83" s="90" t="s">
        <v>187</v>
      </c>
      <c r="E83" s="89" t="s">
        <v>86</v>
      </c>
      <c r="F83" s="91">
        <v>1</v>
      </c>
      <c r="G83" s="91">
        <v>1</v>
      </c>
      <c r="H83" s="92">
        <v>1</v>
      </c>
      <c r="I83" s="89" t="s">
        <v>31</v>
      </c>
      <c r="J83" s="89" t="s">
        <v>32</v>
      </c>
      <c r="K83" s="89" t="s">
        <v>32</v>
      </c>
      <c r="L83" s="89" t="s">
        <v>32</v>
      </c>
      <c r="M83" s="89" t="s">
        <v>32</v>
      </c>
      <c r="N83" s="100" t="s">
        <v>32</v>
      </c>
      <c r="O83" s="89" t="s">
        <v>32</v>
      </c>
      <c r="P83" s="89" t="s">
        <v>32</v>
      </c>
      <c r="Q83" s="89" t="s">
        <v>32</v>
      </c>
      <c r="R83" s="89" t="s">
        <v>32</v>
      </c>
      <c r="S83" s="89" t="s">
        <v>32</v>
      </c>
      <c r="T83" s="89" t="s">
        <v>32</v>
      </c>
      <c r="U83" s="62" t="e">
        <f>_xlfn.XLOOKUP(#REF!,'[3]数据1(2)'!$B:$B,'[3]数据1(2)'!$D:$D)</f>
        <v>#REF!</v>
      </c>
      <c r="W83" s="62" t="e">
        <f>_xlfn.XLOOKUP(#REF!,[4]Sheet1!$C:$C,[4]Sheet1!$D:$D)</f>
        <v>#REF!</v>
      </c>
    </row>
    <row r="84" s="62" customFormat="1" ht="112" customHeight="1" spans="1:23">
      <c r="A84" s="88">
        <v>78</v>
      </c>
      <c r="B84" s="89" t="s">
        <v>188</v>
      </c>
      <c r="C84" s="89" t="s">
        <v>80</v>
      </c>
      <c r="D84" s="90" t="s">
        <v>189</v>
      </c>
      <c r="E84" s="89" t="s">
        <v>86</v>
      </c>
      <c r="F84" s="91">
        <v>0.7382</v>
      </c>
      <c r="G84" s="91">
        <v>0.7382</v>
      </c>
      <c r="H84" s="92">
        <v>0.72</v>
      </c>
      <c r="I84" s="89" t="s">
        <v>31</v>
      </c>
      <c r="J84" s="89" t="s">
        <v>32</v>
      </c>
      <c r="K84" s="89" t="s">
        <v>32</v>
      </c>
      <c r="L84" s="89" t="s">
        <v>32</v>
      </c>
      <c r="M84" s="89" t="s">
        <v>32</v>
      </c>
      <c r="N84" s="89" t="s">
        <v>32</v>
      </c>
      <c r="O84" s="89" t="s">
        <v>32</v>
      </c>
      <c r="P84" s="89" t="s">
        <v>32</v>
      </c>
      <c r="Q84" s="89" t="s">
        <v>32</v>
      </c>
      <c r="R84" s="89" t="s">
        <v>32</v>
      </c>
      <c r="S84" s="89" t="s">
        <v>32</v>
      </c>
      <c r="T84" s="89" t="s">
        <v>32</v>
      </c>
      <c r="U84" s="62" t="e">
        <f>_xlfn.XLOOKUP(#REF!,'[3]数据1(2)'!$B:$B,'[3]数据1(2)'!$D:$D)</f>
        <v>#REF!</v>
      </c>
      <c r="W84" s="62" t="e">
        <f>_xlfn.XLOOKUP(#REF!,[4]Sheet1!$C:$C,[4]Sheet1!$D:$D)</f>
        <v>#REF!</v>
      </c>
    </row>
    <row r="85" s="62" customFormat="1" ht="112" customHeight="1" spans="1:23">
      <c r="A85" s="88">
        <v>79</v>
      </c>
      <c r="B85" s="89" t="s">
        <v>190</v>
      </c>
      <c r="C85" s="89" t="s">
        <v>28</v>
      </c>
      <c r="D85" s="90" t="s">
        <v>191</v>
      </c>
      <c r="E85" s="89" t="s">
        <v>86</v>
      </c>
      <c r="F85" s="91">
        <v>1</v>
      </c>
      <c r="G85" s="91">
        <v>0.5</v>
      </c>
      <c r="H85" s="92">
        <v>1</v>
      </c>
      <c r="I85" s="89" t="s">
        <v>31</v>
      </c>
      <c r="J85" s="89" t="s">
        <v>32</v>
      </c>
      <c r="K85" s="89" t="s">
        <v>32</v>
      </c>
      <c r="L85" s="89" t="s">
        <v>32</v>
      </c>
      <c r="M85" s="89" t="s">
        <v>32</v>
      </c>
      <c r="N85" s="89" t="s">
        <v>32</v>
      </c>
      <c r="O85" s="89" t="s">
        <v>32</v>
      </c>
      <c r="P85" s="89" t="s">
        <v>32</v>
      </c>
      <c r="Q85" s="89" t="s">
        <v>32</v>
      </c>
      <c r="R85" s="89" t="s">
        <v>32</v>
      </c>
      <c r="S85" s="89" t="s">
        <v>32</v>
      </c>
      <c r="T85" s="89" t="s">
        <v>32</v>
      </c>
      <c r="U85" s="62" t="e">
        <f>_xlfn.XLOOKUP(#REF!,'[3]数据1(2)'!$B:$B,'[3]数据1(2)'!$D:$D)</f>
        <v>#REF!</v>
      </c>
      <c r="W85" s="62" t="e">
        <f>_xlfn.XLOOKUP(#REF!,[4]Sheet1!$C:$C,[4]Sheet1!$D:$D)</f>
        <v>#REF!</v>
      </c>
    </row>
    <row r="86" s="62" customFormat="1" ht="112" customHeight="1" spans="1:23">
      <c r="A86" s="88">
        <v>80</v>
      </c>
      <c r="B86" s="89" t="s">
        <v>192</v>
      </c>
      <c r="C86" s="89" t="s">
        <v>28</v>
      </c>
      <c r="D86" s="90" t="s">
        <v>193</v>
      </c>
      <c r="E86" s="89" t="s">
        <v>86</v>
      </c>
      <c r="F86" s="91">
        <v>1.5</v>
      </c>
      <c r="G86" s="91">
        <v>0.8</v>
      </c>
      <c r="H86" s="92">
        <v>1</v>
      </c>
      <c r="I86" s="89" t="s">
        <v>31</v>
      </c>
      <c r="J86" s="89" t="s">
        <v>32</v>
      </c>
      <c r="K86" s="89" t="s">
        <v>32</v>
      </c>
      <c r="L86" s="89" t="s">
        <v>32</v>
      </c>
      <c r="M86" s="89" t="s">
        <v>32</v>
      </c>
      <c r="N86" s="89" t="s">
        <v>32</v>
      </c>
      <c r="O86" s="89" t="s">
        <v>32</v>
      </c>
      <c r="P86" s="89" t="s">
        <v>32</v>
      </c>
      <c r="Q86" s="89" t="s">
        <v>32</v>
      </c>
      <c r="R86" s="89" t="s">
        <v>32</v>
      </c>
      <c r="S86" s="89" t="s">
        <v>32</v>
      </c>
      <c r="T86" s="89" t="s">
        <v>32</v>
      </c>
      <c r="U86" s="62" t="e">
        <f>_xlfn.XLOOKUP(#REF!,'[3]数据1(2)'!$B:$B,'[3]数据1(2)'!$D:$D)</f>
        <v>#REF!</v>
      </c>
      <c r="W86" s="62" t="e">
        <f>_xlfn.XLOOKUP(#REF!,[4]Sheet1!$C:$C,[4]Sheet1!$D:$D)</f>
        <v>#REF!</v>
      </c>
    </row>
    <row r="87" s="62" customFormat="1" ht="112" customHeight="1" spans="1:20">
      <c r="A87" s="88">
        <v>81</v>
      </c>
      <c r="B87" s="104" t="s">
        <v>194</v>
      </c>
      <c r="C87" s="105"/>
      <c r="D87" s="106" t="s">
        <v>195</v>
      </c>
      <c r="E87" s="107" t="s">
        <v>86</v>
      </c>
      <c r="F87" s="108">
        <v>2</v>
      </c>
      <c r="G87" s="108">
        <v>2</v>
      </c>
      <c r="H87" s="109">
        <v>1.57</v>
      </c>
      <c r="I87" s="107" t="s">
        <v>31</v>
      </c>
      <c r="J87" s="107" t="s">
        <v>32</v>
      </c>
      <c r="K87" s="107" t="s">
        <v>31</v>
      </c>
      <c r="L87" s="107" t="s">
        <v>31</v>
      </c>
      <c r="M87" s="107" t="s">
        <v>31</v>
      </c>
      <c r="N87" s="107" t="s">
        <v>32</v>
      </c>
      <c r="O87" s="107" t="s">
        <v>32</v>
      </c>
      <c r="P87" s="107" t="s">
        <v>32</v>
      </c>
      <c r="Q87" s="107" t="s">
        <v>32</v>
      </c>
      <c r="R87" s="107" t="s">
        <v>32</v>
      </c>
      <c r="S87" s="107" t="s">
        <v>32</v>
      </c>
      <c r="T87" s="107" t="s">
        <v>32</v>
      </c>
    </row>
    <row r="88" s="62" customFormat="1" ht="112" customHeight="1" spans="1:20">
      <c r="A88" s="88">
        <v>82</v>
      </c>
      <c r="B88" s="104" t="s">
        <v>196</v>
      </c>
      <c r="C88" s="105"/>
      <c r="D88" s="106" t="s">
        <v>197</v>
      </c>
      <c r="E88" s="107" t="s">
        <v>86</v>
      </c>
      <c r="F88" s="108">
        <v>1</v>
      </c>
      <c r="G88" s="108">
        <v>1</v>
      </c>
      <c r="H88" s="109">
        <v>0.67</v>
      </c>
      <c r="I88" s="104" t="s">
        <v>31</v>
      </c>
      <c r="J88" s="107" t="s">
        <v>32</v>
      </c>
      <c r="K88" s="107" t="s">
        <v>32</v>
      </c>
      <c r="L88" s="107" t="s">
        <v>32</v>
      </c>
      <c r="M88" s="107" t="s">
        <v>32</v>
      </c>
      <c r="N88" s="110" t="s">
        <v>32</v>
      </c>
      <c r="O88" s="107" t="s">
        <v>32</v>
      </c>
      <c r="P88" s="107" t="s">
        <v>32</v>
      </c>
      <c r="Q88" s="107" t="s">
        <v>32</v>
      </c>
      <c r="R88" s="107" t="s">
        <v>32</v>
      </c>
      <c r="S88" s="107" t="s">
        <v>32</v>
      </c>
      <c r="T88" s="107" t="s">
        <v>32</v>
      </c>
    </row>
    <row r="89" s="59" customFormat="1" spans="1:20">
      <c r="A89" s="60"/>
      <c r="B89" s="60"/>
      <c r="C89" s="60"/>
      <c r="D89" s="70"/>
      <c r="E89" s="60"/>
      <c r="F89" s="71"/>
      <c r="G89" s="71"/>
      <c r="H89" s="72"/>
      <c r="I89" s="60"/>
      <c r="J89" s="60"/>
      <c r="K89" s="60"/>
      <c r="L89" s="60"/>
      <c r="M89" s="60"/>
      <c r="N89" s="60"/>
      <c r="O89" s="60"/>
      <c r="P89" s="60"/>
      <c r="Q89" s="60"/>
      <c r="R89" s="60"/>
      <c r="S89" s="60"/>
      <c r="T89" s="60"/>
    </row>
    <row r="90" s="59" customFormat="1" spans="1:20">
      <c r="A90" s="60"/>
      <c r="B90" s="60"/>
      <c r="C90" s="60"/>
      <c r="D90" s="70"/>
      <c r="E90" s="60"/>
      <c r="F90" s="71"/>
      <c r="G90" s="71"/>
      <c r="H90" s="72"/>
      <c r="I90" s="60"/>
      <c r="J90" s="60"/>
      <c r="K90" s="60"/>
      <c r="L90" s="60"/>
      <c r="M90" s="60"/>
      <c r="N90" s="60"/>
      <c r="O90" s="60"/>
      <c r="P90" s="60"/>
      <c r="Q90" s="60"/>
      <c r="R90" s="60"/>
      <c r="S90" s="60"/>
      <c r="T90" s="60"/>
    </row>
    <row r="91" s="59" customFormat="1" spans="1:20">
      <c r="A91" s="60"/>
      <c r="B91" s="60"/>
      <c r="C91" s="60"/>
      <c r="D91" s="70"/>
      <c r="E91" s="60"/>
      <c r="F91" s="71"/>
      <c r="G91" s="71"/>
      <c r="H91" s="72"/>
      <c r="I91" s="60"/>
      <c r="J91" s="60"/>
      <c r="K91" s="60"/>
      <c r="L91" s="60"/>
      <c r="M91" s="60"/>
      <c r="N91" s="60"/>
      <c r="O91" s="60"/>
      <c r="P91" s="60"/>
      <c r="Q91" s="60"/>
      <c r="R91" s="60"/>
      <c r="S91" s="60"/>
      <c r="T91" s="60"/>
    </row>
    <row r="92" s="59" customFormat="1" spans="1:20">
      <c r="A92" s="60"/>
      <c r="B92" s="60"/>
      <c r="C92" s="60"/>
      <c r="D92" s="70"/>
      <c r="E92" s="60"/>
      <c r="F92" s="71"/>
      <c r="G92" s="71"/>
      <c r="H92" s="72"/>
      <c r="I92" s="60"/>
      <c r="J92" s="60"/>
      <c r="K92" s="60"/>
      <c r="L92" s="60"/>
      <c r="M92" s="60"/>
      <c r="N92" s="60"/>
      <c r="O92" s="60"/>
      <c r="P92" s="60"/>
      <c r="Q92" s="60"/>
      <c r="R92" s="60"/>
      <c r="S92" s="60"/>
      <c r="T92" s="60"/>
    </row>
    <row r="93" s="59" customFormat="1" spans="1:20">
      <c r="A93" s="60"/>
      <c r="B93" s="60"/>
      <c r="C93" s="60"/>
      <c r="D93" s="70"/>
      <c r="E93" s="60"/>
      <c r="F93" s="71"/>
      <c r="G93" s="71"/>
      <c r="H93" s="72"/>
      <c r="I93" s="60"/>
      <c r="J93" s="60"/>
      <c r="K93" s="60"/>
      <c r="L93" s="60"/>
      <c r="M93" s="60"/>
      <c r="N93" s="60"/>
      <c r="O93" s="60"/>
      <c r="P93" s="60"/>
      <c r="Q93" s="60"/>
      <c r="R93" s="60"/>
      <c r="S93" s="60"/>
      <c r="T93" s="60"/>
    </row>
    <row r="94" s="59" customFormat="1" spans="1:20">
      <c r="A94" s="60"/>
      <c r="B94" s="60"/>
      <c r="C94" s="60"/>
      <c r="D94" s="70"/>
      <c r="E94" s="60"/>
      <c r="F94" s="71"/>
      <c r="G94" s="71"/>
      <c r="H94" s="72"/>
      <c r="I94" s="60"/>
      <c r="J94" s="60"/>
      <c r="K94" s="60"/>
      <c r="L94" s="60"/>
      <c r="M94" s="60"/>
      <c r="N94" s="60"/>
      <c r="O94" s="60"/>
      <c r="P94" s="60"/>
      <c r="Q94" s="60"/>
      <c r="R94" s="60"/>
      <c r="S94" s="60"/>
      <c r="T94" s="60"/>
    </row>
    <row r="95" s="59" customFormat="1" spans="1:20">
      <c r="A95" s="60"/>
      <c r="B95" s="60"/>
      <c r="C95" s="60"/>
      <c r="D95" s="70"/>
      <c r="E95" s="60"/>
      <c r="F95" s="71"/>
      <c r="G95" s="71"/>
      <c r="H95" s="72"/>
      <c r="I95" s="60"/>
      <c r="J95" s="60"/>
      <c r="K95" s="60"/>
      <c r="L95" s="60"/>
      <c r="M95" s="60"/>
      <c r="N95" s="60"/>
      <c r="O95" s="60"/>
      <c r="P95" s="60"/>
      <c r="Q95" s="60"/>
      <c r="R95" s="60"/>
      <c r="S95" s="60"/>
      <c r="T95" s="60"/>
    </row>
    <row r="96" s="59" customFormat="1" spans="1:20">
      <c r="A96" s="60"/>
      <c r="B96" s="60"/>
      <c r="C96" s="60"/>
      <c r="D96" s="70"/>
      <c r="E96" s="60"/>
      <c r="F96" s="71"/>
      <c r="G96" s="71"/>
      <c r="H96" s="72"/>
      <c r="I96" s="60"/>
      <c r="J96" s="60"/>
      <c r="K96" s="60"/>
      <c r="L96" s="60"/>
      <c r="M96" s="60"/>
      <c r="N96" s="60"/>
      <c r="O96" s="60"/>
      <c r="P96" s="60"/>
      <c r="Q96" s="60"/>
      <c r="R96" s="60"/>
      <c r="S96" s="60"/>
      <c r="T96" s="60"/>
    </row>
    <row r="97" s="59" customFormat="1" spans="1:20">
      <c r="A97" s="60"/>
      <c r="B97" s="60"/>
      <c r="C97" s="60"/>
      <c r="D97" s="70"/>
      <c r="E97" s="60"/>
      <c r="F97" s="71"/>
      <c r="G97" s="71"/>
      <c r="H97" s="72"/>
      <c r="I97" s="60"/>
      <c r="J97" s="60"/>
      <c r="K97" s="60"/>
      <c r="L97" s="60"/>
      <c r="M97" s="60"/>
      <c r="N97" s="60"/>
      <c r="O97" s="60"/>
      <c r="P97" s="60"/>
      <c r="Q97" s="60"/>
      <c r="R97" s="60"/>
      <c r="S97" s="60"/>
      <c r="T97" s="60"/>
    </row>
    <row r="98" s="59" customFormat="1" spans="1:20">
      <c r="A98" s="60"/>
      <c r="B98" s="60"/>
      <c r="C98" s="60"/>
      <c r="D98" s="70"/>
      <c r="E98" s="60"/>
      <c r="F98" s="71"/>
      <c r="G98" s="71"/>
      <c r="H98" s="72"/>
      <c r="I98" s="60"/>
      <c r="J98" s="60"/>
      <c r="K98" s="60"/>
      <c r="L98" s="60"/>
      <c r="M98" s="60"/>
      <c r="N98" s="60"/>
      <c r="O98" s="60"/>
      <c r="P98" s="60"/>
      <c r="Q98" s="60"/>
      <c r="R98" s="60"/>
      <c r="S98" s="60"/>
      <c r="T98" s="60"/>
    </row>
    <row r="99" s="59" customFormat="1" spans="1:20">
      <c r="A99" s="60"/>
      <c r="B99" s="60"/>
      <c r="C99" s="60"/>
      <c r="D99" s="70"/>
      <c r="E99" s="60"/>
      <c r="F99" s="71"/>
      <c r="G99" s="71"/>
      <c r="H99" s="72"/>
      <c r="I99" s="60"/>
      <c r="J99" s="60"/>
      <c r="K99" s="60"/>
      <c r="L99" s="60"/>
      <c r="M99" s="60"/>
      <c r="N99" s="60"/>
      <c r="O99" s="60"/>
      <c r="P99" s="60"/>
      <c r="Q99" s="60"/>
      <c r="R99" s="60"/>
      <c r="S99" s="60"/>
      <c r="T99" s="60"/>
    </row>
    <row r="100" s="59" customFormat="1" spans="1:20">
      <c r="A100" s="60"/>
      <c r="B100" s="60"/>
      <c r="C100" s="60"/>
      <c r="D100" s="70"/>
      <c r="E100" s="60"/>
      <c r="F100" s="71"/>
      <c r="G100" s="71"/>
      <c r="H100" s="72"/>
      <c r="I100" s="60"/>
      <c r="J100" s="60"/>
      <c r="K100" s="60"/>
      <c r="L100" s="60"/>
      <c r="M100" s="60"/>
      <c r="N100" s="60"/>
      <c r="O100" s="60"/>
      <c r="P100" s="60"/>
      <c r="Q100" s="60"/>
      <c r="R100" s="60"/>
      <c r="S100" s="60"/>
      <c r="T100" s="60"/>
    </row>
    <row r="101" s="59" customFormat="1" spans="1:20">
      <c r="A101" s="60"/>
      <c r="B101" s="60"/>
      <c r="C101" s="60"/>
      <c r="D101" s="70"/>
      <c r="E101" s="60"/>
      <c r="F101" s="71"/>
      <c r="G101" s="71"/>
      <c r="H101" s="72"/>
      <c r="I101" s="60"/>
      <c r="J101" s="60"/>
      <c r="K101" s="60"/>
      <c r="L101" s="60"/>
      <c r="M101" s="60"/>
      <c r="N101" s="60"/>
      <c r="O101" s="60"/>
      <c r="P101" s="60"/>
      <c r="Q101" s="60"/>
      <c r="R101" s="60"/>
      <c r="S101" s="60"/>
      <c r="T101" s="60"/>
    </row>
    <row r="102" s="59" customFormat="1" spans="1:20">
      <c r="A102" s="60"/>
      <c r="B102" s="60"/>
      <c r="C102" s="60"/>
      <c r="D102" s="70"/>
      <c r="E102" s="60"/>
      <c r="F102" s="71"/>
      <c r="G102" s="71"/>
      <c r="H102" s="72"/>
      <c r="I102" s="60"/>
      <c r="J102" s="60"/>
      <c r="K102" s="60"/>
      <c r="L102" s="60"/>
      <c r="M102" s="60"/>
      <c r="N102" s="60"/>
      <c r="O102" s="60"/>
      <c r="P102" s="60"/>
      <c r="Q102" s="60"/>
      <c r="R102" s="60"/>
      <c r="S102" s="60"/>
      <c r="T102" s="60"/>
    </row>
    <row r="103" s="59" customFormat="1" spans="1:20">
      <c r="A103" s="60"/>
      <c r="B103" s="60"/>
      <c r="C103" s="60"/>
      <c r="D103" s="70"/>
      <c r="E103" s="60"/>
      <c r="F103" s="71"/>
      <c r="G103" s="71"/>
      <c r="H103" s="72"/>
      <c r="I103" s="60"/>
      <c r="J103" s="60"/>
      <c r="K103" s="60"/>
      <c r="L103" s="60"/>
      <c r="M103" s="60"/>
      <c r="N103" s="60"/>
      <c r="O103" s="60"/>
      <c r="P103" s="60"/>
      <c r="Q103" s="60"/>
      <c r="R103" s="60"/>
      <c r="S103" s="60"/>
      <c r="T103" s="60"/>
    </row>
    <row r="104" s="59" customFormat="1" spans="1:20">
      <c r="A104" s="60"/>
      <c r="B104" s="60"/>
      <c r="C104" s="60"/>
      <c r="D104" s="70"/>
      <c r="E104" s="60"/>
      <c r="F104" s="71"/>
      <c r="G104" s="71"/>
      <c r="H104" s="72"/>
      <c r="I104" s="60"/>
      <c r="J104" s="60"/>
      <c r="K104" s="60"/>
      <c r="L104" s="60"/>
      <c r="M104" s="60"/>
      <c r="N104" s="60"/>
      <c r="O104" s="60"/>
      <c r="P104" s="60"/>
      <c r="Q104" s="60"/>
      <c r="R104" s="60"/>
      <c r="S104" s="60"/>
      <c r="T104" s="60"/>
    </row>
    <row r="105" s="59" customFormat="1" spans="1:20">
      <c r="A105" s="60"/>
      <c r="B105" s="60"/>
      <c r="C105" s="60"/>
      <c r="D105" s="70"/>
      <c r="E105" s="60"/>
      <c r="F105" s="71"/>
      <c r="G105" s="71"/>
      <c r="H105" s="72"/>
      <c r="I105" s="60"/>
      <c r="J105" s="60"/>
      <c r="K105" s="60"/>
      <c r="L105" s="60"/>
      <c r="M105" s="60"/>
      <c r="N105" s="60"/>
      <c r="O105" s="60"/>
      <c r="P105" s="60"/>
      <c r="Q105" s="60"/>
      <c r="R105" s="60"/>
      <c r="S105" s="60"/>
      <c r="T105" s="60"/>
    </row>
    <row r="106" s="59" customFormat="1" spans="1:20">
      <c r="A106" s="60"/>
      <c r="B106" s="60"/>
      <c r="C106" s="60"/>
      <c r="D106" s="70"/>
      <c r="E106" s="60"/>
      <c r="F106" s="71"/>
      <c r="G106" s="71"/>
      <c r="H106" s="72"/>
      <c r="I106" s="60"/>
      <c r="J106" s="60"/>
      <c r="K106" s="60"/>
      <c r="L106" s="60"/>
      <c r="M106" s="60"/>
      <c r="N106" s="60"/>
      <c r="O106" s="60"/>
      <c r="P106" s="60"/>
      <c r="Q106" s="60"/>
      <c r="R106" s="60"/>
      <c r="S106" s="60"/>
      <c r="T106" s="60"/>
    </row>
    <row r="107" s="59" customFormat="1" spans="1:20">
      <c r="A107" s="60"/>
      <c r="B107" s="60"/>
      <c r="C107" s="60"/>
      <c r="D107" s="70"/>
      <c r="E107" s="60"/>
      <c r="F107" s="71"/>
      <c r="G107" s="71"/>
      <c r="H107" s="72"/>
      <c r="I107" s="60"/>
      <c r="J107" s="60"/>
      <c r="K107" s="60"/>
      <c r="L107" s="60"/>
      <c r="M107" s="60"/>
      <c r="N107" s="60"/>
      <c r="O107" s="60"/>
      <c r="P107" s="60"/>
      <c r="Q107" s="60"/>
      <c r="R107" s="60"/>
      <c r="S107" s="60"/>
      <c r="T107" s="60"/>
    </row>
    <row r="108" s="59" customFormat="1" spans="1:20">
      <c r="A108" s="60"/>
      <c r="B108" s="60"/>
      <c r="C108" s="60"/>
      <c r="D108" s="70"/>
      <c r="E108" s="60"/>
      <c r="F108" s="71"/>
      <c r="G108" s="71"/>
      <c r="H108" s="72"/>
      <c r="I108" s="60"/>
      <c r="J108" s="60"/>
      <c r="K108" s="60"/>
      <c r="L108" s="60"/>
      <c r="M108" s="60"/>
      <c r="N108" s="60"/>
      <c r="O108" s="60"/>
      <c r="P108" s="60"/>
      <c r="Q108" s="60"/>
      <c r="R108" s="60"/>
      <c r="S108" s="60"/>
      <c r="T108" s="60"/>
    </row>
    <row r="109" s="59" customFormat="1" spans="1:20">
      <c r="A109" s="60"/>
      <c r="B109" s="60"/>
      <c r="C109" s="60"/>
      <c r="D109" s="70"/>
      <c r="E109" s="60"/>
      <c r="F109" s="71"/>
      <c r="G109" s="71"/>
      <c r="H109" s="72"/>
      <c r="I109" s="60"/>
      <c r="J109" s="60"/>
      <c r="K109" s="60"/>
      <c r="L109" s="60"/>
      <c r="M109" s="60"/>
      <c r="N109" s="60"/>
      <c r="O109" s="60"/>
      <c r="P109" s="60"/>
      <c r="Q109" s="60"/>
      <c r="R109" s="60"/>
      <c r="S109" s="60"/>
      <c r="T109" s="60"/>
    </row>
    <row r="110" s="59" customFormat="1" spans="1:20">
      <c r="A110" s="60"/>
      <c r="B110" s="60"/>
      <c r="C110" s="60"/>
      <c r="D110" s="70"/>
      <c r="E110" s="60"/>
      <c r="F110" s="71"/>
      <c r="G110" s="71"/>
      <c r="H110" s="72"/>
      <c r="I110" s="60"/>
      <c r="J110" s="60"/>
      <c r="K110" s="60"/>
      <c r="L110" s="60"/>
      <c r="M110" s="60"/>
      <c r="N110" s="60"/>
      <c r="O110" s="60"/>
      <c r="P110" s="60"/>
      <c r="Q110" s="60"/>
      <c r="R110" s="60"/>
      <c r="S110" s="60"/>
      <c r="T110" s="60"/>
    </row>
    <row r="111" s="59" customFormat="1" spans="1:20">
      <c r="A111" s="60"/>
      <c r="B111" s="60"/>
      <c r="C111" s="60"/>
      <c r="D111" s="70"/>
      <c r="E111" s="60"/>
      <c r="F111" s="71"/>
      <c r="G111" s="71"/>
      <c r="H111" s="72"/>
      <c r="I111" s="60"/>
      <c r="J111" s="60"/>
      <c r="K111" s="60"/>
      <c r="L111" s="60"/>
      <c r="M111" s="60"/>
      <c r="N111" s="60"/>
      <c r="O111" s="60"/>
      <c r="P111" s="60"/>
      <c r="Q111" s="60"/>
      <c r="R111" s="60"/>
      <c r="S111" s="60"/>
      <c r="T111" s="60"/>
    </row>
    <row r="112" s="59" customFormat="1" spans="1:20">
      <c r="A112" s="60"/>
      <c r="B112" s="60"/>
      <c r="C112" s="60"/>
      <c r="D112" s="70"/>
      <c r="E112" s="60"/>
      <c r="F112" s="71"/>
      <c r="G112" s="71"/>
      <c r="H112" s="72"/>
      <c r="I112" s="60"/>
      <c r="J112" s="60"/>
      <c r="K112" s="60"/>
      <c r="L112" s="60"/>
      <c r="M112" s="60"/>
      <c r="N112" s="60"/>
      <c r="O112" s="60"/>
      <c r="P112" s="60"/>
      <c r="Q112" s="60"/>
      <c r="R112" s="60"/>
      <c r="S112" s="60"/>
      <c r="T112" s="60"/>
    </row>
    <row r="113" s="59" customFormat="1" spans="1:20">
      <c r="A113" s="60"/>
      <c r="B113" s="60"/>
      <c r="C113" s="60"/>
      <c r="D113" s="70"/>
      <c r="E113" s="60"/>
      <c r="F113" s="71"/>
      <c r="G113" s="71"/>
      <c r="H113" s="72"/>
      <c r="I113" s="60"/>
      <c r="J113" s="60"/>
      <c r="K113" s="60"/>
      <c r="L113" s="60"/>
      <c r="M113" s="60"/>
      <c r="N113" s="60"/>
      <c r="O113" s="60"/>
      <c r="P113" s="60"/>
      <c r="Q113" s="60"/>
      <c r="R113" s="60"/>
      <c r="S113" s="60"/>
      <c r="T113" s="60"/>
    </row>
    <row r="114" s="59" customFormat="1" spans="1:20">
      <c r="A114" s="60"/>
      <c r="B114" s="60"/>
      <c r="C114" s="60"/>
      <c r="D114" s="70"/>
      <c r="E114" s="60"/>
      <c r="F114" s="71"/>
      <c r="G114" s="71"/>
      <c r="H114" s="72"/>
      <c r="I114" s="60"/>
      <c r="J114" s="60"/>
      <c r="K114" s="60"/>
      <c r="L114" s="60"/>
      <c r="M114" s="60"/>
      <c r="N114" s="60"/>
      <c r="O114" s="60"/>
      <c r="P114" s="60"/>
      <c r="Q114" s="60"/>
      <c r="R114" s="60"/>
      <c r="S114" s="60"/>
      <c r="T114" s="60"/>
    </row>
    <row r="115" s="59" customFormat="1" spans="1:20">
      <c r="A115" s="60"/>
      <c r="B115" s="60"/>
      <c r="C115" s="60"/>
      <c r="D115" s="70"/>
      <c r="E115" s="60"/>
      <c r="F115" s="71"/>
      <c r="G115" s="71"/>
      <c r="H115" s="72"/>
      <c r="I115" s="60"/>
      <c r="J115" s="60"/>
      <c r="K115" s="60"/>
      <c r="L115" s="60"/>
      <c r="M115" s="60"/>
      <c r="N115" s="60"/>
      <c r="O115" s="60"/>
      <c r="P115" s="60"/>
      <c r="Q115" s="60"/>
      <c r="R115" s="60"/>
      <c r="S115" s="60"/>
      <c r="T115" s="60"/>
    </row>
    <row r="116" s="59" customFormat="1" spans="1:20">
      <c r="A116" s="60"/>
      <c r="B116" s="60"/>
      <c r="C116" s="60"/>
      <c r="D116" s="70"/>
      <c r="E116" s="60"/>
      <c r="F116" s="71"/>
      <c r="G116" s="71"/>
      <c r="H116" s="72"/>
      <c r="I116" s="60"/>
      <c r="J116" s="60"/>
      <c r="K116" s="60"/>
      <c r="L116" s="60"/>
      <c r="M116" s="60"/>
      <c r="N116" s="60"/>
      <c r="O116" s="60"/>
      <c r="P116" s="60"/>
      <c r="Q116" s="60"/>
      <c r="R116" s="60"/>
      <c r="S116" s="60"/>
      <c r="T116" s="60"/>
    </row>
    <row r="117" s="59" customFormat="1" spans="1:20">
      <c r="A117" s="60"/>
      <c r="B117" s="60"/>
      <c r="C117" s="60"/>
      <c r="D117" s="70"/>
      <c r="E117" s="60"/>
      <c r="F117" s="71"/>
      <c r="G117" s="71"/>
      <c r="H117" s="72"/>
      <c r="I117" s="60"/>
      <c r="J117" s="60"/>
      <c r="K117" s="60"/>
      <c r="L117" s="60"/>
      <c r="M117" s="60"/>
      <c r="N117" s="60"/>
      <c r="O117" s="60"/>
      <c r="P117" s="60"/>
      <c r="Q117" s="60"/>
      <c r="R117" s="60"/>
      <c r="S117" s="60"/>
      <c r="T117" s="60"/>
    </row>
    <row r="118" s="59" customFormat="1" spans="1:20">
      <c r="A118" s="60"/>
      <c r="B118" s="60"/>
      <c r="C118" s="60"/>
      <c r="D118" s="70"/>
      <c r="E118" s="60"/>
      <c r="F118" s="71"/>
      <c r="G118" s="71"/>
      <c r="H118" s="72"/>
      <c r="I118" s="60"/>
      <c r="J118" s="60"/>
      <c r="K118" s="60"/>
      <c r="L118" s="60"/>
      <c r="M118" s="60"/>
      <c r="N118" s="60"/>
      <c r="O118" s="60"/>
      <c r="P118" s="60"/>
      <c r="Q118" s="60"/>
      <c r="R118" s="60"/>
      <c r="S118" s="60"/>
      <c r="T118" s="60"/>
    </row>
    <row r="119" s="59" customFormat="1" spans="1:20">
      <c r="A119" s="60"/>
      <c r="B119" s="60"/>
      <c r="C119" s="60"/>
      <c r="D119" s="70"/>
      <c r="E119" s="60"/>
      <c r="F119" s="71"/>
      <c r="G119" s="71"/>
      <c r="H119" s="72"/>
      <c r="I119" s="60"/>
      <c r="J119" s="60"/>
      <c r="K119" s="60"/>
      <c r="L119" s="60"/>
      <c r="M119" s="60"/>
      <c r="N119" s="60"/>
      <c r="O119" s="60"/>
      <c r="P119" s="60"/>
      <c r="Q119" s="60"/>
      <c r="R119" s="60"/>
      <c r="S119" s="60"/>
      <c r="T119" s="60"/>
    </row>
    <row r="120" s="59" customFormat="1" spans="1:20">
      <c r="A120" s="60"/>
      <c r="B120" s="60"/>
      <c r="C120" s="60"/>
      <c r="D120" s="70"/>
      <c r="E120" s="60"/>
      <c r="F120" s="71"/>
      <c r="G120" s="71"/>
      <c r="H120" s="72"/>
      <c r="I120" s="60"/>
      <c r="J120" s="60"/>
      <c r="K120" s="60"/>
      <c r="L120" s="60"/>
      <c r="M120" s="60"/>
      <c r="N120" s="60"/>
      <c r="O120" s="60"/>
      <c r="P120" s="60"/>
      <c r="Q120" s="60"/>
      <c r="R120" s="60"/>
      <c r="S120" s="60"/>
      <c r="T120" s="60"/>
    </row>
    <row r="121" s="59" customFormat="1" spans="1:20">
      <c r="A121" s="60"/>
      <c r="B121" s="60"/>
      <c r="C121" s="60"/>
      <c r="D121" s="70"/>
      <c r="E121" s="60"/>
      <c r="F121" s="71"/>
      <c r="G121" s="71"/>
      <c r="H121" s="72"/>
      <c r="I121" s="60"/>
      <c r="J121" s="60"/>
      <c r="K121" s="60"/>
      <c r="L121" s="60"/>
      <c r="M121" s="60"/>
      <c r="N121" s="60"/>
      <c r="O121" s="60"/>
      <c r="P121" s="60"/>
      <c r="Q121" s="60"/>
      <c r="R121" s="60"/>
      <c r="S121" s="60"/>
      <c r="T121" s="60"/>
    </row>
    <row r="122" s="59" customFormat="1" spans="1:20">
      <c r="A122" s="60"/>
      <c r="B122" s="60"/>
      <c r="C122" s="60"/>
      <c r="D122" s="70"/>
      <c r="E122" s="60"/>
      <c r="F122" s="71"/>
      <c r="G122" s="71"/>
      <c r="H122" s="72"/>
      <c r="I122" s="60"/>
      <c r="J122" s="60"/>
      <c r="K122" s="60"/>
      <c r="L122" s="60"/>
      <c r="M122" s="60"/>
      <c r="N122" s="60"/>
      <c r="O122" s="60"/>
      <c r="P122" s="60"/>
      <c r="Q122" s="60"/>
      <c r="R122" s="60"/>
      <c r="S122" s="60"/>
      <c r="T122" s="60"/>
    </row>
    <row r="123" s="59" customFormat="1" spans="1:20">
      <c r="A123" s="60"/>
      <c r="B123" s="60"/>
      <c r="C123" s="60"/>
      <c r="D123" s="70"/>
      <c r="E123" s="60"/>
      <c r="F123" s="71"/>
      <c r="G123" s="71"/>
      <c r="H123" s="72"/>
      <c r="I123" s="60"/>
      <c r="J123" s="60"/>
      <c r="K123" s="60"/>
      <c r="L123" s="60"/>
      <c r="M123" s="60"/>
      <c r="N123" s="60"/>
      <c r="O123" s="60"/>
      <c r="P123" s="60"/>
      <c r="Q123" s="60"/>
      <c r="R123" s="60"/>
      <c r="S123" s="60"/>
      <c r="T123" s="60"/>
    </row>
    <row r="124" s="59" customFormat="1" spans="1:20">
      <c r="A124" s="60"/>
      <c r="B124" s="60"/>
      <c r="C124" s="60"/>
      <c r="D124" s="70"/>
      <c r="E124" s="60"/>
      <c r="F124" s="71"/>
      <c r="G124" s="71"/>
      <c r="H124" s="72"/>
      <c r="I124" s="60"/>
      <c r="J124" s="60"/>
      <c r="K124" s="60"/>
      <c r="L124" s="60"/>
      <c r="M124" s="60"/>
      <c r="N124" s="60"/>
      <c r="O124" s="60"/>
      <c r="P124" s="60"/>
      <c r="Q124" s="60"/>
      <c r="R124" s="60"/>
      <c r="S124" s="60"/>
      <c r="T124" s="60"/>
    </row>
    <row r="125" s="59" customFormat="1" spans="1:20">
      <c r="A125" s="60"/>
      <c r="B125" s="60"/>
      <c r="C125" s="60"/>
      <c r="D125" s="70"/>
      <c r="E125" s="60"/>
      <c r="F125" s="71"/>
      <c r="G125" s="71"/>
      <c r="H125" s="72"/>
      <c r="I125" s="60"/>
      <c r="J125" s="60"/>
      <c r="K125" s="60"/>
      <c r="L125" s="60"/>
      <c r="M125" s="60"/>
      <c r="N125" s="60"/>
      <c r="O125" s="60"/>
      <c r="P125" s="60"/>
      <c r="Q125" s="60"/>
      <c r="R125" s="60"/>
      <c r="S125" s="60"/>
      <c r="T125" s="60"/>
    </row>
    <row r="126" s="59" customFormat="1" spans="1:20">
      <c r="A126" s="60"/>
      <c r="B126" s="60"/>
      <c r="C126" s="60"/>
      <c r="D126" s="70"/>
      <c r="E126" s="60"/>
      <c r="F126" s="71"/>
      <c r="G126" s="71"/>
      <c r="H126" s="72"/>
      <c r="I126" s="60"/>
      <c r="J126" s="60"/>
      <c r="K126" s="60"/>
      <c r="L126" s="60"/>
      <c r="M126" s="60"/>
      <c r="N126" s="60"/>
      <c r="O126" s="60"/>
      <c r="P126" s="60"/>
      <c r="Q126" s="60"/>
      <c r="R126" s="60"/>
      <c r="S126" s="60"/>
      <c r="T126" s="60"/>
    </row>
    <row r="127" s="59" customFormat="1" spans="1:20">
      <c r="A127" s="60"/>
      <c r="B127" s="60"/>
      <c r="C127" s="60"/>
      <c r="D127" s="70"/>
      <c r="E127" s="60"/>
      <c r="F127" s="71"/>
      <c r="G127" s="71"/>
      <c r="H127" s="72"/>
      <c r="I127" s="60"/>
      <c r="J127" s="60"/>
      <c r="K127" s="60"/>
      <c r="L127" s="60"/>
      <c r="M127" s="60"/>
      <c r="N127" s="60"/>
      <c r="O127" s="60"/>
      <c r="P127" s="60"/>
      <c r="Q127" s="60"/>
      <c r="R127" s="60"/>
      <c r="S127" s="60"/>
      <c r="T127" s="60"/>
    </row>
    <row r="128" s="59" customFormat="1" spans="1:20">
      <c r="A128" s="60"/>
      <c r="B128" s="60"/>
      <c r="C128" s="60"/>
      <c r="D128" s="70"/>
      <c r="E128" s="60"/>
      <c r="F128" s="71"/>
      <c r="G128" s="71"/>
      <c r="H128" s="72"/>
      <c r="I128" s="60"/>
      <c r="J128" s="60"/>
      <c r="K128" s="60"/>
      <c r="L128" s="60"/>
      <c r="M128" s="60"/>
      <c r="N128" s="60"/>
      <c r="O128" s="60"/>
      <c r="P128" s="60"/>
      <c r="Q128" s="60"/>
      <c r="R128" s="60"/>
      <c r="S128" s="60"/>
      <c r="T128" s="60"/>
    </row>
    <row r="129" s="59" customFormat="1" spans="1:20">
      <c r="A129" s="60"/>
      <c r="B129" s="60"/>
      <c r="C129" s="60"/>
      <c r="D129" s="70"/>
      <c r="E129" s="60"/>
      <c r="F129" s="71"/>
      <c r="G129" s="71"/>
      <c r="H129" s="72"/>
      <c r="I129" s="60"/>
      <c r="J129" s="60"/>
      <c r="K129" s="60"/>
      <c r="L129" s="60"/>
      <c r="M129" s="60"/>
      <c r="N129" s="60"/>
      <c r="O129" s="60"/>
      <c r="P129" s="60"/>
      <c r="Q129" s="60"/>
      <c r="R129" s="60"/>
      <c r="S129" s="60"/>
      <c r="T129" s="60"/>
    </row>
    <row r="130" s="59" customFormat="1" spans="1:20">
      <c r="A130" s="60"/>
      <c r="B130" s="60"/>
      <c r="C130" s="60"/>
      <c r="D130" s="70"/>
      <c r="E130" s="60"/>
      <c r="F130" s="71"/>
      <c r="G130" s="71"/>
      <c r="H130" s="72"/>
      <c r="I130" s="60"/>
      <c r="J130" s="60"/>
      <c r="K130" s="60"/>
      <c r="L130" s="60"/>
      <c r="M130" s="60"/>
      <c r="N130" s="60"/>
      <c r="O130" s="60"/>
      <c r="P130" s="60"/>
      <c r="Q130" s="60"/>
      <c r="R130" s="60"/>
      <c r="S130" s="60"/>
      <c r="T130" s="60"/>
    </row>
    <row r="131" s="59" customFormat="1" spans="1:20">
      <c r="A131" s="60"/>
      <c r="B131" s="60"/>
      <c r="C131" s="60"/>
      <c r="D131" s="70"/>
      <c r="E131" s="60"/>
      <c r="F131" s="71"/>
      <c r="G131" s="71"/>
      <c r="H131" s="72"/>
      <c r="I131" s="60"/>
      <c r="J131" s="60"/>
      <c r="K131" s="60"/>
      <c r="L131" s="60"/>
      <c r="M131" s="60"/>
      <c r="N131" s="60"/>
      <c r="O131" s="60"/>
      <c r="P131" s="60"/>
      <c r="Q131" s="60"/>
      <c r="R131" s="60"/>
      <c r="S131" s="60"/>
      <c r="T131" s="60"/>
    </row>
    <row r="132" s="59" customFormat="1" spans="1:20">
      <c r="A132" s="60"/>
      <c r="B132" s="60"/>
      <c r="C132" s="60"/>
      <c r="D132" s="70"/>
      <c r="E132" s="60"/>
      <c r="F132" s="71"/>
      <c r="G132" s="71"/>
      <c r="H132" s="72"/>
      <c r="I132" s="60"/>
      <c r="J132" s="60"/>
      <c r="K132" s="60"/>
      <c r="L132" s="60"/>
      <c r="M132" s="60"/>
      <c r="N132" s="60"/>
      <c r="O132" s="60"/>
      <c r="P132" s="60"/>
      <c r="Q132" s="60"/>
      <c r="R132" s="60"/>
      <c r="S132" s="60"/>
      <c r="T132" s="60"/>
    </row>
    <row r="133" s="59" customFormat="1" spans="1:20">
      <c r="A133" s="60"/>
      <c r="B133" s="60"/>
      <c r="C133" s="60"/>
      <c r="D133" s="70"/>
      <c r="E133" s="60"/>
      <c r="F133" s="71"/>
      <c r="G133" s="71"/>
      <c r="H133" s="72"/>
      <c r="I133" s="60"/>
      <c r="J133" s="60"/>
      <c r="K133" s="60"/>
      <c r="L133" s="60"/>
      <c r="M133" s="60"/>
      <c r="N133" s="60"/>
      <c r="O133" s="60"/>
      <c r="P133" s="60"/>
      <c r="Q133" s="60"/>
      <c r="R133" s="60"/>
      <c r="S133" s="60"/>
      <c r="T133" s="60"/>
    </row>
    <row r="134" s="59" customFormat="1" spans="1:20">
      <c r="A134" s="60"/>
      <c r="B134" s="60"/>
      <c r="C134" s="60"/>
      <c r="D134" s="70"/>
      <c r="E134" s="60"/>
      <c r="F134" s="71"/>
      <c r="G134" s="71"/>
      <c r="H134" s="72"/>
      <c r="I134" s="60"/>
      <c r="J134" s="60"/>
      <c r="K134" s="60"/>
      <c r="L134" s="60"/>
      <c r="M134" s="60"/>
      <c r="N134" s="60"/>
      <c r="O134" s="60"/>
      <c r="P134" s="60"/>
      <c r="Q134" s="60"/>
      <c r="R134" s="60"/>
      <c r="S134" s="60"/>
      <c r="T134" s="60"/>
    </row>
    <row r="135" s="59" customFormat="1" spans="1:20">
      <c r="A135" s="60"/>
      <c r="B135" s="60"/>
      <c r="C135" s="60"/>
      <c r="D135" s="70"/>
      <c r="E135" s="60"/>
      <c r="F135" s="71"/>
      <c r="G135" s="71"/>
      <c r="H135" s="72"/>
      <c r="I135" s="60"/>
      <c r="J135" s="60"/>
      <c r="K135" s="60"/>
      <c r="L135" s="60"/>
      <c r="M135" s="60"/>
      <c r="N135" s="60"/>
      <c r="O135" s="60"/>
      <c r="P135" s="60"/>
      <c r="Q135" s="60"/>
      <c r="R135" s="60"/>
      <c r="S135" s="60"/>
      <c r="T135" s="60"/>
    </row>
    <row r="136" s="59" customFormat="1" spans="1:20">
      <c r="A136" s="60"/>
      <c r="B136" s="60"/>
      <c r="C136" s="60"/>
      <c r="D136" s="70"/>
      <c r="E136" s="60"/>
      <c r="F136" s="71"/>
      <c r="G136" s="71"/>
      <c r="H136" s="72"/>
      <c r="I136" s="60"/>
      <c r="J136" s="60"/>
      <c r="K136" s="60"/>
      <c r="L136" s="60"/>
      <c r="M136" s="60"/>
      <c r="N136" s="60"/>
      <c r="O136" s="60"/>
      <c r="P136" s="60"/>
      <c r="Q136" s="60"/>
      <c r="R136" s="60"/>
      <c r="S136" s="60"/>
      <c r="T136" s="60"/>
    </row>
    <row r="137" s="59" customFormat="1" spans="1:20">
      <c r="A137" s="60"/>
      <c r="B137" s="60"/>
      <c r="C137" s="60"/>
      <c r="D137" s="70"/>
      <c r="E137" s="60"/>
      <c r="F137" s="71"/>
      <c r="G137" s="71"/>
      <c r="H137" s="72"/>
      <c r="I137" s="60"/>
      <c r="J137" s="60"/>
      <c r="K137" s="60"/>
      <c r="L137" s="60"/>
      <c r="M137" s="60"/>
      <c r="N137" s="60"/>
      <c r="O137" s="60"/>
      <c r="P137" s="60"/>
      <c r="Q137" s="60"/>
      <c r="R137" s="60"/>
      <c r="S137" s="60"/>
      <c r="T137" s="60"/>
    </row>
    <row r="138" s="59" customFormat="1" spans="1:20">
      <c r="A138" s="60"/>
      <c r="B138" s="60"/>
      <c r="C138" s="60"/>
      <c r="D138" s="70"/>
      <c r="E138" s="60"/>
      <c r="F138" s="71"/>
      <c r="G138" s="71"/>
      <c r="H138" s="72"/>
      <c r="I138" s="60"/>
      <c r="J138" s="60"/>
      <c r="K138" s="60"/>
      <c r="L138" s="60"/>
      <c r="M138" s="60"/>
      <c r="N138" s="60"/>
      <c r="O138" s="60"/>
      <c r="P138" s="60"/>
      <c r="Q138" s="60"/>
      <c r="R138" s="60"/>
      <c r="S138" s="60"/>
      <c r="T138" s="60"/>
    </row>
    <row r="139" s="59" customFormat="1" spans="1:20">
      <c r="A139" s="60"/>
      <c r="B139" s="60"/>
      <c r="C139" s="60"/>
      <c r="D139" s="70"/>
      <c r="E139" s="60"/>
      <c r="F139" s="71"/>
      <c r="G139" s="71"/>
      <c r="H139" s="72"/>
      <c r="I139" s="60"/>
      <c r="J139" s="60"/>
      <c r="K139" s="60"/>
      <c r="L139" s="60"/>
      <c r="M139" s="60"/>
      <c r="N139" s="60"/>
      <c r="O139" s="60"/>
      <c r="P139" s="60"/>
      <c r="Q139" s="60"/>
      <c r="R139" s="60"/>
      <c r="S139" s="60"/>
      <c r="T139" s="60"/>
    </row>
    <row r="140" s="59" customFormat="1" spans="1:20">
      <c r="A140" s="60"/>
      <c r="B140" s="60"/>
      <c r="C140" s="60"/>
      <c r="D140" s="70"/>
      <c r="E140" s="60"/>
      <c r="F140" s="71"/>
      <c r="G140" s="71"/>
      <c r="H140" s="72"/>
      <c r="I140" s="60"/>
      <c r="J140" s="60"/>
      <c r="K140" s="60"/>
      <c r="L140" s="60"/>
      <c r="M140" s="60"/>
      <c r="N140" s="60"/>
      <c r="O140" s="60"/>
      <c r="P140" s="60"/>
      <c r="Q140" s="60"/>
      <c r="R140" s="60"/>
      <c r="S140" s="60"/>
      <c r="T140" s="60"/>
    </row>
    <row r="141" s="59" customFormat="1" spans="1:20">
      <c r="A141" s="60"/>
      <c r="B141" s="60"/>
      <c r="C141" s="60"/>
      <c r="D141" s="70"/>
      <c r="E141" s="60"/>
      <c r="F141" s="71"/>
      <c r="G141" s="71"/>
      <c r="H141" s="72"/>
      <c r="I141" s="60"/>
      <c r="J141" s="60"/>
      <c r="K141" s="60"/>
      <c r="L141" s="60"/>
      <c r="M141" s="60"/>
      <c r="N141" s="60"/>
      <c r="O141" s="60"/>
      <c r="P141" s="60"/>
      <c r="Q141" s="60"/>
      <c r="R141" s="60"/>
      <c r="S141" s="60"/>
      <c r="T141" s="60"/>
    </row>
    <row r="142" s="59" customFormat="1" spans="1:20">
      <c r="A142" s="60"/>
      <c r="B142" s="60"/>
      <c r="C142" s="60"/>
      <c r="D142" s="70"/>
      <c r="E142" s="60"/>
      <c r="F142" s="71"/>
      <c r="G142" s="71"/>
      <c r="H142" s="72"/>
      <c r="I142" s="60"/>
      <c r="J142" s="60"/>
      <c r="K142" s="60"/>
      <c r="L142" s="60"/>
      <c r="M142" s="60"/>
      <c r="N142" s="60"/>
      <c r="O142" s="60"/>
      <c r="P142" s="60"/>
      <c r="Q142" s="60"/>
      <c r="R142" s="60"/>
      <c r="S142" s="60"/>
      <c r="T142" s="60"/>
    </row>
    <row r="143" s="59" customFormat="1" spans="1:20">
      <c r="A143" s="60"/>
      <c r="B143" s="60"/>
      <c r="C143" s="60"/>
      <c r="D143" s="70"/>
      <c r="E143" s="60"/>
      <c r="F143" s="71"/>
      <c r="G143" s="71"/>
      <c r="H143" s="72"/>
      <c r="I143" s="60"/>
      <c r="J143" s="60"/>
      <c r="K143" s="60"/>
      <c r="L143" s="60"/>
      <c r="M143" s="60"/>
      <c r="N143" s="60"/>
      <c r="O143" s="60"/>
      <c r="P143" s="60"/>
      <c r="Q143" s="60"/>
      <c r="R143" s="60"/>
      <c r="S143" s="60"/>
      <c r="T143" s="60"/>
    </row>
    <row r="144" s="59" customFormat="1" spans="1:20">
      <c r="A144" s="60"/>
      <c r="B144" s="60"/>
      <c r="C144" s="60"/>
      <c r="D144" s="70"/>
      <c r="E144" s="60"/>
      <c r="F144" s="71"/>
      <c r="G144" s="71"/>
      <c r="H144" s="72"/>
      <c r="I144" s="60"/>
      <c r="J144" s="60"/>
      <c r="K144" s="60"/>
      <c r="L144" s="60"/>
      <c r="M144" s="60"/>
      <c r="N144" s="60"/>
      <c r="O144" s="60"/>
      <c r="P144" s="60"/>
      <c r="Q144" s="60"/>
      <c r="R144" s="60"/>
      <c r="S144" s="60"/>
      <c r="T144" s="60"/>
    </row>
    <row r="145" s="59" customFormat="1" spans="1:20">
      <c r="A145" s="60"/>
      <c r="B145" s="60"/>
      <c r="C145" s="60"/>
      <c r="D145" s="70"/>
      <c r="E145" s="60"/>
      <c r="F145" s="71"/>
      <c r="G145" s="71"/>
      <c r="H145" s="72"/>
      <c r="I145" s="60"/>
      <c r="J145" s="60"/>
      <c r="K145" s="60"/>
      <c r="L145" s="60"/>
      <c r="M145" s="60"/>
      <c r="N145" s="60"/>
      <c r="O145" s="60"/>
      <c r="P145" s="60"/>
      <c r="Q145" s="60"/>
      <c r="R145" s="60"/>
      <c r="S145" s="60"/>
      <c r="T145" s="60"/>
    </row>
    <row r="146" s="59" customFormat="1" spans="1:20">
      <c r="A146" s="60"/>
      <c r="B146" s="60"/>
      <c r="C146" s="60"/>
      <c r="D146" s="70"/>
      <c r="E146" s="60"/>
      <c r="F146" s="71"/>
      <c r="G146" s="71"/>
      <c r="H146" s="72"/>
      <c r="I146" s="60"/>
      <c r="J146" s="60"/>
      <c r="K146" s="60"/>
      <c r="L146" s="60"/>
      <c r="M146" s="60"/>
      <c r="N146" s="60"/>
      <c r="O146" s="60"/>
      <c r="P146" s="60"/>
      <c r="Q146" s="60"/>
      <c r="R146" s="60"/>
      <c r="S146" s="60"/>
      <c r="T146" s="60"/>
    </row>
    <row r="147" s="59" customFormat="1" spans="1:20">
      <c r="A147" s="60"/>
      <c r="B147" s="60"/>
      <c r="C147" s="60"/>
      <c r="D147" s="70"/>
      <c r="E147" s="60"/>
      <c r="F147" s="71"/>
      <c r="G147" s="71"/>
      <c r="H147" s="72"/>
      <c r="I147" s="60"/>
      <c r="J147" s="60"/>
      <c r="K147" s="60"/>
      <c r="L147" s="60"/>
      <c r="M147" s="60"/>
      <c r="N147" s="60"/>
      <c r="O147" s="60"/>
      <c r="P147" s="60"/>
      <c r="Q147" s="60"/>
      <c r="R147" s="60"/>
      <c r="S147" s="60"/>
      <c r="T147" s="60"/>
    </row>
    <row r="148" s="59" customFormat="1" spans="1:20">
      <c r="A148" s="60"/>
      <c r="B148" s="60"/>
      <c r="C148" s="60"/>
      <c r="D148" s="70"/>
      <c r="E148" s="60"/>
      <c r="F148" s="71"/>
      <c r="G148" s="71"/>
      <c r="H148" s="72"/>
      <c r="I148" s="60"/>
      <c r="J148" s="60"/>
      <c r="K148" s="60"/>
      <c r="L148" s="60"/>
      <c r="M148" s="60"/>
      <c r="N148" s="60"/>
      <c r="O148" s="60"/>
      <c r="P148" s="60"/>
      <c r="Q148" s="60"/>
      <c r="R148" s="60"/>
      <c r="S148" s="60"/>
      <c r="T148" s="60"/>
    </row>
    <row r="149" s="59" customFormat="1" spans="1:20">
      <c r="A149" s="60"/>
      <c r="B149" s="60"/>
      <c r="C149" s="60"/>
      <c r="D149" s="70"/>
      <c r="E149" s="60"/>
      <c r="F149" s="71"/>
      <c r="G149" s="71"/>
      <c r="H149" s="72"/>
      <c r="I149" s="60"/>
      <c r="J149" s="60"/>
      <c r="K149" s="60"/>
      <c r="L149" s="60"/>
      <c r="M149" s="60"/>
      <c r="N149" s="60"/>
      <c r="O149" s="60"/>
      <c r="P149" s="60"/>
      <c r="Q149" s="60"/>
      <c r="R149" s="60"/>
      <c r="S149" s="60"/>
      <c r="T149" s="60"/>
    </row>
    <row r="150" s="59" customFormat="1" spans="1:20">
      <c r="A150" s="60"/>
      <c r="B150" s="60"/>
      <c r="C150" s="60"/>
      <c r="D150" s="70"/>
      <c r="E150" s="60"/>
      <c r="F150" s="71"/>
      <c r="G150" s="71"/>
      <c r="H150" s="72"/>
      <c r="I150" s="60"/>
      <c r="J150" s="60"/>
      <c r="K150" s="60"/>
      <c r="L150" s="60"/>
      <c r="M150" s="60"/>
      <c r="N150" s="60"/>
      <c r="O150" s="60"/>
      <c r="P150" s="60"/>
      <c r="Q150" s="60"/>
      <c r="R150" s="60"/>
      <c r="S150" s="60"/>
      <c r="T150" s="60"/>
    </row>
    <row r="151" s="59" customFormat="1" spans="1:20">
      <c r="A151" s="60"/>
      <c r="B151" s="60"/>
      <c r="C151" s="60"/>
      <c r="D151" s="70"/>
      <c r="E151" s="60"/>
      <c r="F151" s="71"/>
      <c r="G151" s="71"/>
      <c r="H151" s="72"/>
      <c r="I151" s="60"/>
      <c r="J151" s="60"/>
      <c r="K151" s="60"/>
      <c r="L151" s="60"/>
      <c r="M151" s="60"/>
      <c r="N151" s="60"/>
      <c r="O151" s="60"/>
      <c r="P151" s="60"/>
      <c r="Q151" s="60"/>
      <c r="R151" s="60"/>
      <c r="S151" s="60"/>
      <c r="T151" s="60"/>
    </row>
    <row r="152" s="59" customFormat="1" spans="1:20">
      <c r="A152" s="60"/>
      <c r="B152" s="60"/>
      <c r="C152" s="60"/>
      <c r="D152" s="70"/>
      <c r="E152" s="60"/>
      <c r="F152" s="71"/>
      <c r="G152" s="71"/>
      <c r="H152" s="72"/>
      <c r="I152" s="60"/>
      <c r="J152" s="60"/>
      <c r="K152" s="60"/>
      <c r="L152" s="60"/>
      <c r="M152" s="60"/>
      <c r="N152" s="60"/>
      <c r="O152" s="60"/>
      <c r="P152" s="60"/>
      <c r="Q152" s="60"/>
      <c r="R152" s="60"/>
      <c r="S152" s="60"/>
      <c r="T152" s="60"/>
    </row>
    <row r="153" s="59" customFormat="1" spans="1:20">
      <c r="A153" s="60"/>
      <c r="B153" s="60"/>
      <c r="C153" s="60"/>
      <c r="D153" s="70"/>
      <c r="E153" s="60"/>
      <c r="F153" s="71"/>
      <c r="G153" s="71"/>
      <c r="H153" s="72"/>
      <c r="I153" s="60"/>
      <c r="J153" s="60"/>
      <c r="K153" s="60"/>
      <c r="L153" s="60"/>
      <c r="M153" s="60"/>
      <c r="N153" s="60"/>
      <c r="O153" s="60"/>
      <c r="P153" s="60"/>
      <c r="Q153" s="60"/>
      <c r="R153" s="60"/>
      <c r="S153" s="60"/>
      <c r="T153" s="60"/>
    </row>
    <row r="154" s="59" customFormat="1" spans="1:20">
      <c r="A154" s="60"/>
      <c r="B154" s="60"/>
      <c r="C154" s="60"/>
      <c r="D154" s="70"/>
      <c r="E154" s="60"/>
      <c r="F154" s="71"/>
      <c r="G154" s="71"/>
      <c r="H154" s="72"/>
      <c r="I154" s="60"/>
      <c r="J154" s="60"/>
      <c r="K154" s="60"/>
      <c r="L154" s="60"/>
      <c r="M154" s="60"/>
      <c r="N154" s="60"/>
      <c r="O154" s="60"/>
      <c r="P154" s="60"/>
      <c r="Q154" s="60"/>
      <c r="R154" s="60"/>
      <c r="S154" s="60"/>
      <c r="T154" s="60"/>
    </row>
    <row r="155" s="59" customFormat="1" spans="1:20">
      <c r="A155" s="60"/>
      <c r="B155" s="60"/>
      <c r="C155" s="60"/>
      <c r="D155" s="70"/>
      <c r="E155" s="60"/>
      <c r="F155" s="71"/>
      <c r="G155" s="71"/>
      <c r="H155" s="72"/>
      <c r="I155" s="60"/>
      <c r="J155" s="60"/>
      <c r="K155" s="60"/>
      <c r="L155" s="60"/>
      <c r="M155" s="60"/>
      <c r="N155" s="60"/>
      <c r="O155" s="60"/>
      <c r="P155" s="60"/>
      <c r="Q155" s="60"/>
      <c r="R155" s="60"/>
      <c r="S155" s="60"/>
      <c r="T155" s="60"/>
    </row>
    <row r="156" s="59" customFormat="1" spans="1:20">
      <c r="A156" s="60"/>
      <c r="B156" s="60"/>
      <c r="C156" s="60"/>
      <c r="D156" s="70"/>
      <c r="E156" s="60"/>
      <c r="F156" s="71"/>
      <c r="G156" s="71"/>
      <c r="H156" s="72"/>
      <c r="I156" s="60"/>
      <c r="J156" s="60"/>
      <c r="K156" s="60"/>
      <c r="L156" s="60"/>
      <c r="M156" s="60"/>
      <c r="N156" s="60"/>
      <c r="O156" s="60"/>
      <c r="P156" s="60"/>
      <c r="Q156" s="60"/>
      <c r="R156" s="60"/>
      <c r="S156" s="60"/>
      <c r="T156" s="60"/>
    </row>
    <row r="157" s="59" customFormat="1" spans="1:20">
      <c r="A157" s="60"/>
      <c r="B157" s="60"/>
      <c r="C157" s="60"/>
      <c r="D157" s="70"/>
      <c r="E157" s="60"/>
      <c r="F157" s="71"/>
      <c r="G157" s="71"/>
      <c r="H157" s="72"/>
      <c r="I157" s="60"/>
      <c r="J157" s="60"/>
      <c r="K157" s="60"/>
      <c r="L157" s="60"/>
      <c r="M157" s="60"/>
      <c r="N157" s="60"/>
      <c r="O157" s="60"/>
      <c r="P157" s="60"/>
      <c r="Q157" s="60"/>
      <c r="R157" s="60"/>
      <c r="S157" s="60"/>
      <c r="T157" s="60"/>
    </row>
    <row r="158" s="59" customFormat="1" spans="1:20">
      <c r="A158" s="60"/>
      <c r="B158" s="60"/>
      <c r="C158" s="60"/>
      <c r="D158" s="70"/>
      <c r="E158" s="60"/>
      <c r="F158" s="71"/>
      <c r="G158" s="71"/>
      <c r="H158" s="72"/>
      <c r="I158" s="60"/>
      <c r="J158" s="60"/>
      <c r="K158" s="60"/>
      <c r="L158" s="60"/>
      <c r="M158" s="60"/>
      <c r="N158" s="60"/>
      <c r="O158" s="60"/>
      <c r="P158" s="60"/>
      <c r="Q158" s="60"/>
      <c r="R158" s="60"/>
      <c r="S158" s="60"/>
      <c r="T158" s="60"/>
    </row>
    <row r="159" s="59" customFormat="1" spans="1:20">
      <c r="A159" s="60"/>
      <c r="B159" s="60"/>
      <c r="C159" s="60"/>
      <c r="D159" s="70"/>
      <c r="E159" s="60"/>
      <c r="F159" s="71"/>
      <c r="G159" s="71"/>
      <c r="H159" s="72"/>
      <c r="I159" s="60"/>
      <c r="J159" s="60"/>
      <c r="K159" s="60"/>
      <c r="L159" s="60"/>
      <c r="M159" s="60"/>
      <c r="N159" s="60"/>
      <c r="O159" s="60"/>
      <c r="P159" s="60"/>
      <c r="Q159" s="60"/>
      <c r="R159" s="60"/>
      <c r="S159" s="60"/>
      <c r="T159" s="60"/>
    </row>
    <row r="160" s="59" customFormat="1" spans="1:20">
      <c r="A160" s="60"/>
      <c r="B160" s="60"/>
      <c r="C160" s="60"/>
      <c r="D160" s="70"/>
      <c r="E160" s="60"/>
      <c r="F160" s="71"/>
      <c r="G160" s="71"/>
      <c r="H160" s="72"/>
      <c r="I160" s="60"/>
      <c r="J160" s="60"/>
      <c r="K160" s="60"/>
      <c r="L160" s="60"/>
      <c r="M160" s="60"/>
      <c r="N160" s="60"/>
      <c r="O160" s="60"/>
      <c r="P160" s="60"/>
      <c r="Q160" s="60"/>
      <c r="R160" s="60"/>
      <c r="S160" s="60"/>
      <c r="T160" s="60"/>
    </row>
    <row r="161" s="59" customFormat="1" spans="1:20">
      <c r="A161" s="60"/>
      <c r="B161" s="60"/>
      <c r="C161" s="60"/>
      <c r="D161" s="70"/>
      <c r="E161" s="60"/>
      <c r="F161" s="71"/>
      <c r="G161" s="71"/>
      <c r="H161" s="72"/>
      <c r="I161" s="60"/>
      <c r="J161" s="60"/>
      <c r="K161" s="60"/>
      <c r="L161" s="60"/>
      <c r="M161" s="60"/>
      <c r="N161" s="60"/>
      <c r="O161" s="60"/>
      <c r="P161" s="60"/>
      <c r="Q161" s="60"/>
      <c r="R161" s="60"/>
      <c r="S161" s="60"/>
      <c r="T161" s="60"/>
    </row>
    <row r="162" s="59" customFormat="1" spans="1:20">
      <c r="A162" s="60"/>
      <c r="B162" s="60"/>
      <c r="C162" s="60"/>
      <c r="D162" s="70"/>
      <c r="E162" s="60"/>
      <c r="F162" s="71"/>
      <c r="G162" s="71"/>
      <c r="H162" s="72"/>
      <c r="I162" s="60"/>
      <c r="J162" s="60"/>
      <c r="K162" s="60"/>
      <c r="L162" s="60"/>
      <c r="M162" s="60"/>
      <c r="N162" s="60"/>
      <c r="O162" s="60"/>
      <c r="P162" s="60"/>
      <c r="Q162" s="60"/>
      <c r="R162" s="60"/>
      <c r="S162" s="60"/>
      <c r="T162" s="60"/>
    </row>
    <row r="163" s="59" customFormat="1" spans="1:20">
      <c r="A163" s="60"/>
      <c r="B163" s="60"/>
      <c r="C163" s="60"/>
      <c r="D163" s="70"/>
      <c r="E163" s="60"/>
      <c r="F163" s="71"/>
      <c r="G163" s="71"/>
      <c r="H163" s="72"/>
      <c r="I163" s="60"/>
      <c r="J163" s="60"/>
      <c r="K163" s="60"/>
      <c r="L163" s="60"/>
      <c r="M163" s="60"/>
      <c r="N163" s="60"/>
      <c r="O163" s="60"/>
      <c r="P163" s="60"/>
      <c r="Q163" s="60"/>
      <c r="R163" s="60"/>
      <c r="S163" s="60"/>
      <c r="T163" s="60"/>
    </row>
    <row r="164" s="59" customFormat="1" spans="1:20">
      <c r="A164" s="60"/>
      <c r="B164" s="60"/>
      <c r="C164" s="60"/>
      <c r="D164" s="70"/>
      <c r="E164" s="60"/>
      <c r="F164" s="71"/>
      <c r="G164" s="71"/>
      <c r="H164" s="72"/>
      <c r="I164" s="60"/>
      <c r="J164" s="60"/>
      <c r="K164" s="60"/>
      <c r="L164" s="60"/>
      <c r="M164" s="60"/>
      <c r="N164" s="60"/>
      <c r="O164" s="60"/>
      <c r="P164" s="60"/>
      <c r="Q164" s="60"/>
      <c r="R164" s="60"/>
      <c r="S164" s="60"/>
      <c r="T164" s="60"/>
    </row>
    <row r="165" s="59" customFormat="1" spans="1:20">
      <c r="A165" s="60"/>
      <c r="B165" s="60"/>
      <c r="C165" s="60"/>
      <c r="D165" s="70"/>
      <c r="E165" s="60"/>
      <c r="F165" s="71"/>
      <c r="G165" s="71"/>
      <c r="H165" s="72"/>
      <c r="I165" s="60"/>
      <c r="J165" s="60"/>
      <c r="K165" s="60"/>
      <c r="L165" s="60"/>
      <c r="M165" s="60"/>
      <c r="N165" s="60"/>
      <c r="O165" s="60"/>
      <c r="P165" s="60"/>
      <c r="Q165" s="60"/>
      <c r="R165" s="60"/>
      <c r="S165" s="60"/>
      <c r="T165" s="60"/>
    </row>
    <row r="166" s="59" customFormat="1" spans="1:20">
      <c r="A166" s="60"/>
      <c r="B166" s="60"/>
      <c r="C166" s="60"/>
      <c r="D166" s="70"/>
      <c r="E166" s="60"/>
      <c r="F166" s="71"/>
      <c r="G166" s="71"/>
      <c r="H166" s="72"/>
      <c r="I166" s="60"/>
      <c r="J166" s="60"/>
      <c r="K166" s="60"/>
      <c r="L166" s="60"/>
      <c r="M166" s="60"/>
      <c r="N166" s="60"/>
      <c r="O166" s="60"/>
      <c r="P166" s="60"/>
      <c r="Q166" s="60"/>
      <c r="R166" s="60"/>
      <c r="S166" s="60"/>
      <c r="T166" s="60"/>
    </row>
    <row r="167" s="59" customFormat="1" spans="1:20">
      <c r="A167" s="60"/>
      <c r="B167" s="60"/>
      <c r="C167" s="60"/>
      <c r="D167" s="70"/>
      <c r="E167" s="60"/>
      <c r="F167" s="71"/>
      <c r="G167" s="71"/>
      <c r="H167" s="72"/>
      <c r="I167" s="60"/>
      <c r="J167" s="60"/>
      <c r="K167" s="60"/>
      <c r="L167" s="60"/>
      <c r="M167" s="60"/>
      <c r="N167" s="60"/>
      <c r="O167" s="60"/>
      <c r="P167" s="60"/>
      <c r="Q167" s="60"/>
      <c r="R167" s="60"/>
      <c r="S167" s="60"/>
      <c r="T167" s="60"/>
    </row>
    <row r="168" s="59" customFormat="1" spans="1:20">
      <c r="A168" s="60"/>
      <c r="B168" s="60"/>
      <c r="C168" s="60"/>
      <c r="D168" s="70"/>
      <c r="E168" s="60"/>
      <c r="F168" s="71"/>
      <c r="G168" s="71"/>
      <c r="H168" s="72"/>
      <c r="I168" s="60"/>
      <c r="J168" s="60"/>
      <c r="K168" s="60"/>
      <c r="L168" s="60"/>
      <c r="M168" s="60"/>
      <c r="N168" s="60"/>
      <c r="O168" s="60"/>
      <c r="P168" s="60"/>
      <c r="Q168" s="60"/>
      <c r="R168" s="60"/>
      <c r="S168" s="60"/>
      <c r="T168" s="60"/>
    </row>
    <row r="169" s="59" customFormat="1" spans="1:20">
      <c r="A169" s="60"/>
      <c r="B169" s="60"/>
      <c r="C169" s="60"/>
      <c r="D169" s="70"/>
      <c r="E169" s="60"/>
      <c r="F169" s="71"/>
      <c r="G169" s="71"/>
      <c r="H169" s="72"/>
      <c r="I169" s="60"/>
      <c r="J169" s="60"/>
      <c r="K169" s="60"/>
      <c r="L169" s="60"/>
      <c r="M169" s="60"/>
      <c r="N169" s="60"/>
      <c r="O169" s="60"/>
      <c r="P169" s="60"/>
      <c r="Q169" s="60"/>
      <c r="R169" s="60"/>
      <c r="S169" s="60"/>
      <c r="T169" s="60"/>
    </row>
    <row r="170" s="59" customFormat="1" spans="1:20">
      <c r="A170" s="60"/>
      <c r="B170" s="60"/>
      <c r="C170" s="60"/>
      <c r="D170" s="70"/>
      <c r="E170" s="60"/>
      <c r="F170" s="71"/>
      <c r="G170" s="71"/>
      <c r="H170" s="72"/>
      <c r="I170" s="60"/>
      <c r="J170" s="60"/>
      <c r="K170" s="60"/>
      <c r="L170" s="60"/>
      <c r="M170" s="60"/>
      <c r="N170" s="60"/>
      <c r="O170" s="60"/>
      <c r="P170" s="60"/>
      <c r="Q170" s="60"/>
      <c r="R170" s="60"/>
      <c r="S170" s="60"/>
      <c r="T170" s="60"/>
    </row>
    <row r="171" s="59" customFormat="1" spans="1:20">
      <c r="A171" s="60"/>
      <c r="B171" s="60"/>
      <c r="C171" s="60"/>
      <c r="D171" s="70"/>
      <c r="E171" s="60"/>
      <c r="F171" s="71"/>
      <c r="G171" s="71"/>
      <c r="H171" s="72"/>
      <c r="I171" s="60"/>
      <c r="J171" s="60"/>
      <c r="K171" s="60"/>
      <c r="L171" s="60"/>
      <c r="M171" s="60"/>
      <c r="N171" s="60"/>
      <c r="O171" s="60"/>
      <c r="P171" s="60"/>
      <c r="Q171" s="60"/>
      <c r="R171" s="60"/>
      <c r="S171" s="60"/>
      <c r="T171" s="60"/>
    </row>
    <row r="172" s="59" customFormat="1" spans="1:20">
      <c r="A172" s="60"/>
      <c r="B172" s="60"/>
      <c r="C172" s="60"/>
      <c r="D172" s="70"/>
      <c r="E172" s="60"/>
      <c r="F172" s="71"/>
      <c r="G172" s="71"/>
      <c r="H172" s="72"/>
      <c r="I172" s="60"/>
      <c r="J172" s="60"/>
      <c r="K172" s="60"/>
      <c r="L172" s="60"/>
      <c r="M172" s="60"/>
      <c r="N172" s="60"/>
      <c r="O172" s="60"/>
      <c r="P172" s="60"/>
      <c r="Q172" s="60"/>
      <c r="R172" s="60"/>
      <c r="S172" s="60"/>
      <c r="T172" s="60"/>
    </row>
    <row r="173" s="59" customFormat="1" spans="1:20">
      <c r="A173" s="60"/>
      <c r="B173" s="60"/>
      <c r="C173" s="60"/>
      <c r="D173" s="70"/>
      <c r="E173" s="60"/>
      <c r="F173" s="71"/>
      <c r="G173" s="71"/>
      <c r="H173" s="72"/>
      <c r="I173" s="60"/>
      <c r="J173" s="60"/>
      <c r="K173" s="60"/>
      <c r="L173" s="60"/>
      <c r="M173" s="60"/>
      <c r="N173" s="60"/>
      <c r="O173" s="60"/>
      <c r="P173" s="60"/>
      <c r="Q173" s="60"/>
      <c r="R173" s="60"/>
      <c r="S173" s="60"/>
      <c r="T173" s="60"/>
    </row>
    <row r="174" s="59" customFormat="1" spans="1:20">
      <c r="A174" s="60"/>
      <c r="B174" s="60"/>
      <c r="C174" s="60"/>
      <c r="D174" s="70"/>
      <c r="E174" s="60"/>
      <c r="F174" s="71"/>
      <c r="G174" s="71"/>
      <c r="H174" s="72"/>
      <c r="I174" s="60"/>
      <c r="J174" s="60"/>
      <c r="K174" s="60"/>
      <c r="L174" s="60"/>
      <c r="M174" s="60"/>
      <c r="N174" s="60"/>
      <c r="O174" s="60"/>
      <c r="P174" s="60"/>
      <c r="Q174" s="60"/>
      <c r="R174" s="60"/>
      <c r="S174" s="60"/>
      <c r="T174" s="60"/>
    </row>
    <row r="175" s="59" customFormat="1" spans="1:20">
      <c r="A175" s="60"/>
      <c r="B175" s="60"/>
      <c r="C175" s="60"/>
      <c r="D175" s="70"/>
      <c r="E175" s="60"/>
      <c r="F175" s="71"/>
      <c r="G175" s="71"/>
      <c r="H175" s="72"/>
      <c r="I175" s="60"/>
      <c r="J175" s="60"/>
      <c r="K175" s="60"/>
      <c r="L175" s="60"/>
      <c r="M175" s="60"/>
      <c r="N175" s="60"/>
      <c r="O175" s="60"/>
      <c r="P175" s="60"/>
      <c r="Q175" s="60"/>
      <c r="R175" s="60"/>
      <c r="S175" s="60"/>
      <c r="T175" s="60"/>
    </row>
    <row r="176" s="59" customFormat="1" spans="1:20">
      <c r="A176" s="60"/>
      <c r="B176" s="60"/>
      <c r="C176" s="60"/>
      <c r="D176" s="70"/>
      <c r="E176" s="60"/>
      <c r="F176" s="71"/>
      <c r="G176" s="71"/>
      <c r="H176" s="72"/>
      <c r="I176" s="60"/>
      <c r="J176" s="60"/>
      <c r="K176" s="60"/>
      <c r="L176" s="60"/>
      <c r="M176" s="60"/>
      <c r="N176" s="60"/>
      <c r="O176" s="60"/>
      <c r="P176" s="60"/>
      <c r="Q176" s="60"/>
      <c r="R176" s="60"/>
      <c r="S176" s="60"/>
      <c r="T176" s="60"/>
    </row>
    <row r="177" s="59" customFormat="1" spans="1:20">
      <c r="A177" s="60"/>
      <c r="B177" s="60"/>
      <c r="C177" s="60"/>
      <c r="D177" s="70"/>
      <c r="E177" s="60"/>
      <c r="F177" s="71"/>
      <c r="G177" s="71"/>
      <c r="H177" s="72"/>
      <c r="I177" s="60"/>
      <c r="J177" s="60"/>
      <c r="K177" s="60"/>
      <c r="L177" s="60"/>
      <c r="M177" s="60"/>
      <c r="N177" s="60"/>
      <c r="O177" s="60"/>
      <c r="P177" s="60"/>
      <c r="Q177" s="60"/>
      <c r="R177" s="60"/>
      <c r="S177" s="60"/>
      <c r="T177" s="60"/>
    </row>
    <row r="178" s="59" customFormat="1" spans="1:20">
      <c r="A178" s="60"/>
      <c r="B178" s="60"/>
      <c r="C178" s="60"/>
      <c r="D178" s="70"/>
      <c r="E178" s="60"/>
      <c r="F178" s="71"/>
      <c r="G178" s="71"/>
      <c r="H178" s="72"/>
      <c r="I178" s="60"/>
      <c r="J178" s="60"/>
      <c r="K178" s="60"/>
      <c r="L178" s="60"/>
      <c r="M178" s="60"/>
      <c r="N178" s="60"/>
      <c r="O178" s="60"/>
      <c r="P178" s="60"/>
      <c r="Q178" s="60"/>
      <c r="R178" s="60"/>
      <c r="S178" s="60"/>
      <c r="T178" s="60"/>
    </row>
    <row r="179" s="59" customFormat="1" spans="1:20">
      <c r="A179" s="60"/>
      <c r="B179" s="60"/>
      <c r="C179" s="60"/>
      <c r="D179" s="70"/>
      <c r="E179" s="60"/>
      <c r="F179" s="71"/>
      <c r="G179" s="71"/>
      <c r="H179" s="72"/>
      <c r="I179" s="60"/>
      <c r="J179" s="60"/>
      <c r="K179" s="60"/>
      <c r="L179" s="60"/>
      <c r="M179" s="60"/>
      <c r="N179" s="60"/>
      <c r="O179" s="60"/>
      <c r="P179" s="60"/>
      <c r="Q179" s="60"/>
      <c r="R179" s="60"/>
      <c r="S179" s="60"/>
      <c r="T179" s="60"/>
    </row>
    <row r="180" s="59" customFormat="1" spans="1:20">
      <c r="A180" s="60"/>
      <c r="B180" s="60"/>
      <c r="C180" s="60"/>
      <c r="D180" s="70"/>
      <c r="E180" s="60"/>
      <c r="F180" s="71"/>
      <c r="G180" s="71"/>
      <c r="H180" s="72"/>
      <c r="I180" s="60"/>
      <c r="J180" s="60"/>
      <c r="K180" s="60"/>
      <c r="L180" s="60"/>
      <c r="M180" s="60"/>
      <c r="N180" s="60"/>
      <c r="O180" s="60"/>
      <c r="P180" s="60"/>
      <c r="Q180" s="60"/>
      <c r="R180" s="60"/>
      <c r="S180" s="60"/>
      <c r="T180" s="60"/>
    </row>
    <row r="181" s="59" customFormat="1" spans="1:20">
      <c r="A181" s="60"/>
      <c r="B181" s="60"/>
      <c r="C181" s="60"/>
      <c r="D181" s="70"/>
      <c r="E181" s="60"/>
      <c r="F181" s="71"/>
      <c r="G181" s="71"/>
      <c r="H181" s="72"/>
      <c r="I181" s="60"/>
      <c r="J181" s="60"/>
      <c r="K181" s="60"/>
      <c r="L181" s="60"/>
      <c r="M181" s="60"/>
      <c r="N181" s="60"/>
      <c r="O181" s="60"/>
      <c r="P181" s="60"/>
      <c r="Q181" s="60"/>
      <c r="R181" s="60"/>
      <c r="S181" s="60"/>
      <c r="T181" s="60"/>
    </row>
    <row r="182" s="59" customFormat="1" spans="1:20">
      <c r="A182" s="60"/>
      <c r="B182" s="60"/>
      <c r="C182" s="60"/>
      <c r="D182" s="70"/>
      <c r="E182" s="60"/>
      <c r="F182" s="71"/>
      <c r="G182" s="71"/>
      <c r="H182" s="72"/>
      <c r="I182" s="60"/>
      <c r="J182" s="60"/>
      <c r="K182" s="60"/>
      <c r="L182" s="60"/>
      <c r="M182" s="60"/>
      <c r="N182" s="60"/>
      <c r="O182" s="60"/>
      <c r="P182" s="60"/>
      <c r="Q182" s="60"/>
      <c r="R182" s="60"/>
      <c r="S182" s="60"/>
      <c r="T182" s="60"/>
    </row>
    <row r="183" s="59" customFormat="1" spans="1:20">
      <c r="A183" s="60"/>
      <c r="B183" s="60"/>
      <c r="C183" s="60"/>
      <c r="D183" s="70"/>
      <c r="E183" s="60"/>
      <c r="F183" s="71"/>
      <c r="G183" s="71"/>
      <c r="H183" s="72"/>
      <c r="I183" s="60"/>
      <c r="J183" s="60"/>
      <c r="K183" s="60"/>
      <c r="L183" s="60"/>
      <c r="M183" s="60"/>
      <c r="N183" s="60"/>
      <c r="O183" s="60"/>
      <c r="P183" s="60"/>
      <c r="Q183" s="60"/>
      <c r="R183" s="60"/>
      <c r="S183" s="60"/>
      <c r="T183" s="60"/>
    </row>
    <row r="184" s="59" customFormat="1" spans="1:20">
      <c r="A184" s="60"/>
      <c r="B184" s="60"/>
      <c r="C184" s="60"/>
      <c r="D184" s="70"/>
      <c r="E184" s="60"/>
      <c r="F184" s="71"/>
      <c r="G184" s="71"/>
      <c r="H184" s="72"/>
      <c r="I184" s="60"/>
      <c r="J184" s="60"/>
      <c r="K184" s="60"/>
      <c r="L184" s="60"/>
      <c r="M184" s="60"/>
      <c r="N184" s="60"/>
      <c r="O184" s="60"/>
      <c r="P184" s="60"/>
      <c r="Q184" s="60"/>
      <c r="R184" s="60"/>
      <c r="S184" s="60"/>
      <c r="T184" s="60"/>
    </row>
    <row r="185" s="59" customFormat="1" spans="1:20">
      <c r="A185" s="60"/>
      <c r="B185" s="60"/>
      <c r="C185" s="60"/>
      <c r="D185" s="70"/>
      <c r="E185" s="60"/>
      <c r="F185" s="71"/>
      <c r="G185" s="71"/>
      <c r="H185" s="72"/>
      <c r="I185" s="60"/>
      <c r="J185" s="60"/>
      <c r="K185" s="60"/>
      <c r="L185" s="60"/>
      <c r="M185" s="60"/>
      <c r="N185" s="60"/>
      <c r="O185" s="60"/>
      <c r="P185" s="60"/>
      <c r="Q185" s="60"/>
      <c r="R185" s="60"/>
      <c r="S185" s="60"/>
      <c r="T185" s="60"/>
    </row>
    <row r="186" s="59" customFormat="1" spans="1:20">
      <c r="A186" s="60"/>
      <c r="B186" s="60"/>
      <c r="C186" s="60"/>
      <c r="D186" s="70"/>
      <c r="E186" s="60"/>
      <c r="F186" s="71"/>
      <c r="G186" s="71"/>
      <c r="H186" s="72"/>
      <c r="I186" s="60"/>
      <c r="J186" s="60"/>
      <c r="K186" s="60"/>
      <c r="L186" s="60"/>
      <c r="M186" s="60"/>
      <c r="N186" s="60"/>
      <c r="O186" s="60"/>
      <c r="P186" s="60"/>
      <c r="Q186" s="60"/>
      <c r="R186" s="60"/>
      <c r="S186" s="60"/>
      <c r="T186" s="60"/>
    </row>
    <row r="187" s="59" customFormat="1" spans="1:20">
      <c r="A187" s="60"/>
      <c r="B187" s="60"/>
      <c r="C187" s="60"/>
      <c r="D187" s="70"/>
      <c r="E187" s="60"/>
      <c r="F187" s="71"/>
      <c r="G187" s="71"/>
      <c r="H187" s="72"/>
      <c r="I187" s="60"/>
      <c r="J187" s="60"/>
      <c r="K187" s="60"/>
      <c r="L187" s="60"/>
      <c r="M187" s="60"/>
      <c r="N187" s="60"/>
      <c r="O187" s="60"/>
      <c r="P187" s="60"/>
      <c r="Q187" s="60"/>
      <c r="R187" s="60"/>
      <c r="S187" s="60"/>
      <c r="T187" s="60"/>
    </row>
    <row r="188" s="59" customFormat="1" spans="1:20">
      <c r="A188" s="60"/>
      <c r="B188" s="60"/>
      <c r="C188" s="60"/>
      <c r="D188" s="70"/>
      <c r="E188" s="60"/>
      <c r="F188" s="71"/>
      <c r="G188" s="71"/>
      <c r="H188" s="72"/>
      <c r="I188" s="60"/>
      <c r="J188" s="60"/>
      <c r="K188" s="60"/>
      <c r="L188" s="60"/>
      <c r="M188" s="60"/>
      <c r="N188" s="60"/>
      <c r="O188" s="60"/>
      <c r="P188" s="60"/>
      <c r="Q188" s="60"/>
      <c r="R188" s="60"/>
      <c r="S188" s="60"/>
      <c r="T188" s="60"/>
    </row>
    <row r="189" s="59" customFormat="1" spans="1:20">
      <c r="A189" s="60"/>
      <c r="B189" s="60"/>
      <c r="C189" s="60"/>
      <c r="D189" s="70"/>
      <c r="E189" s="60"/>
      <c r="F189" s="71"/>
      <c r="G189" s="71"/>
      <c r="H189" s="72"/>
      <c r="I189" s="60"/>
      <c r="J189" s="60"/>
      <c r="K189" s="60"/>
      <c r="L189" s="60"/>
      <c r="M189" s="60"/>
      <c r="N189" s="60"/>
      <c r="O189" s="60"/>
      <c r="P189" s="60"/>
      <c r="Q189" s="60"/>
      <c r="R189" s="60"/>
      <c r="S189" s="60"/>
      <c r="T189" s="60"/>
    </row>
    <row r="190" s="59" customFormat="1" spans="1:20">
      <c r="A190" s="60"/>
      <c r="B190" s="60"/>
      <c r="C190" s="60"/>
      <c r="D190" s="70"/>
      <c r="E190" s="60"/>
      <c r="F190" s="71"/>
      <c r="G190" s="71"/>
      <c r="H190" s="72"/>
      <c r="I190" s="60"/>
      <c r="J190" s="60"/>
      <c r="K190" s="60"/>
      <c r="L190" s="60"/>
      <c r="M190" s="60"/>
      <c r="N190" s="60"/>
      <c r="O190" s="60"/>
      <c r="P190" s="60"/>
      <c r="Q190" s="60"/>
      <c r="R190" s="60"/>
      <c r="S190" s="60"/>
      <c r="T190" s="60"/>
    </row>
    <row r="191" s="59" customFormat="1" spans="1:20">
      <c r="A191" s="60"/>
      <c r="B191" s="60"/>
      <c r="C191" s="60"/>
      <c r="D191" s="70"/>
      <c r="E191" s="60"/>
      <c r="F191" s="71"/>
      <c r="G191" s="71"/>
      <c r="H191" s="72"/>
      <c r="I191" s="60"/>
      <c r="J191" s="60"/>
      <c r="K191" s="60"/>
      <c r="L191" s="60"/>
      <c r="M191" s="60"/>
      <c r="N191" s="60"/>
      <c r="O191" s="60"/>
      <c r="P191" s="60"/>
      <c r="Q191" s="60"/>
      <c r="R191" s="60"/>
      <c r="S191" s="60"/>
      <c r="T191" s="60"/>
    </row>
    <row r="192" s="59" customFormat="1" spans="1:20">
      <c r="A192" s="60"/>
      <c r="B192" s="60"/>
      <c r="C192" s="60"/>
      <c r="D192" s="70"/>
      <c r="E192" s="60"/>
      <c r="F192" s="71"/>
      <c r="G192" s="71"/>
      <c r="H192" s="72"/>
      <c r="I192" s="60"/>
      <c r="J192" s="60"/>
      <c r="K192" s="60"/>
      <c r="L192" s="60"/>
      <c r="M192" s="60"/>
      <c r="N192" s="60"/>
      <c r="O192" s="60"/>
      <c r="P192" s="60"/>
      <c r="Q192" s="60"/>
      <c r="R192" s="60"/>
      <c r="S192" s="60"/>
      <c r="T192" s="60"/>
    </row>
    <row r="193" s="59" customFormat="1" spans="1:20">
      <c r="A193" s="60"/>
      <c r="B193" s="60"/>
      <c r="C193" s="60"/>
      <c r="D193" s="70"/>
      <c r="E193" s="60"/>
      <c r="F193" s="71"/>
      <c r="G193" s="71"/>
      <c r="H193" s="72"/>
      <c r="I193" s="60"/>
      <c r="J193" s="60"/>
      <c r="K193" s="60"/>
      <c r="L193" s="60"/>
      <c r="M193" s="60"/>
      <c r="N193" s="60"/>
      <c r="O193" s="60"/>
      <c r="P193" s="60"/>
      <c r="Q193" s="60"/>
      <c r="R193" s="60"/>
      <c r="S193" s="60"/>
      <c r="T193" s="60"/>
    </row>
    <row r="194" s="59" customFormat="1" spans="1:20">
      <c r="A194" s="60"/>
      <c r="B194" s="60"/>
      <c r="C194" s="60"/>
      <c r="D194" s="70"/>
      <c r="E194" s="60"/>
      <c r="F194" s="71"/>
      <c r="G194" s="71"/>
      <c r="H194" s="72"/>
      <c r="I194" s="60"/>
      <c r="J194" s="60"/>
      <c r="K194" s="60"/>
      <c r="L194" s="60"/>
      <c r="M194" s="60"/>
      <c r="N194" s="60"/>
      <c r="O194" s="60"/>
      <c r="P194" s="60"/>
      <c r="Q194" s="60"/>
      <c r="R194" s="60"/>
      <c r="S194" s="60"/>
      <c r="T194" s="60"/>
    </row>
    <row r="195" s="59" customFormat="1" spans="1:20">
      <c r="A195" s="60"/>
      <c r="B195" s="60"/>
      <c r="C195" s="60"/>
      <c r="D195" s="70"/>
      <c r="E195" s="60"/>
      <c r="F195" s="71"/>
      <c r="G195" s="71"/>
      <c r="H195" s="72"/>
      <c r="I195" s="60"/>
      <c r="J195" s="60"/>
      <c r="K195" s="60"/>
      <c r="L195" s="60"/>
      <c r="M195" s="60"/>
      <c r="N195" s="60"/>
      <c r="O195" s="60"/>
      <c r="P195" s="60"/>
      <c r="Q195" s="60"/>
      <c r="R195" s="60"/>
      <c r="S195" s="60"/>
      <c r="T195" s="60"/>
    </row>
    <row r="196" s="59" customFormat="1" spans="1:20">
      <c r="A196" s="60"/>
      <c r="B196" s="60"/>
      <c r="C196" s="60"/>
      <c r="D196" s="70"/>
      <c r="E196" s="60"/>
      <c r="F196" s="71"/>
      <c r="G196" s="71"/>
      <c r="H196" s="72"/>
      <c r="I196" s="60"/>
      <c r="J196" s="60"/>
      <c r="K196" s="60"/>
      <c r="L196" s="60"/>
      <c r="M196" s="60"/>
      <c r="N196" s="60"/>
      <c r="O196" s="60"/>
      <c r="P196" s="60"/>
      <c r="Q196" s="60"/>
      <c r="R196" s="60"/>
      <c r="S196" s="60"/>
      <c r="T196" s="60"/>
    </row>
    <row r="197" s="59" customFormat="1" spans="1:20">
      <c r="A197" s="60"/>
      <c r="B197" s="60"/>
      <c r="C197" s="60"/>
      <c r="D197" s="70"/>
      <c r="E197" s="60"/>
      <c r="F197" s="71"/>
      <c r="G197" s="71"/>
      <c r="H197" s="72"/>
      <c r="I197" s="60"/>
      <c r="J197" s="60"/>
      <c r="K197" s="60"/>
      <c r="L197" s="60"/>
      <c r="M197" s="60"/>
      <c r="N197" s="60"/>
      <c r="O197" s="60"/>
      <c r="P197" s="60"/>
      <c r="Q197" s="60"/>
      <c r="R197" s="60"/>
      <c r="S197" s="60"/>
      <c r="T197" s="60"/>
    </row>
    <row r="198" s="59" customFormat="1" spans="1:20">
      <c r="A198" s="60"/>
      <c r="B198" s="60"/>
      <c r="C198" s="60"/>
      <c r="D198" s="70"/>
      <c r="E198" s="60"/>
      <c r="F198" s="71"/>
      <c r="G198" s="71"/>
      <c r="H198" s="72"/>
      <c r="I198" s="60"/>
      <c r="J198" s="60"/>
      <c r="K198" s="60"/>
      <c r="L198" s="60"/>
      <c r="M198" s="60"/>
      <c r="N198" s="60"/>
      <c r="O198" s="60"/>
      <c r="P198" s="60"/>
      <c r="Q198" s="60"/>
      <c r="R198" s="60"/>
      <c r="S198" s="60"/>
      <c r="T198" s="60"/>
    </row>
    <row r="199" s="59" customFormat="1" spans="1:20">
      <c r="A199" s="60"/>
      <c r="B199" s="60"/>
      <c r="C199" s="60"/>
      <c r="D199" s="70"/>
      <c r="E199" s="60"/>
      <c r="F199" s="71"/>
      <c r="G199" s="71"/>
      <c r="H199" s="72"/>
      <c r="I199" s="60"/>
      <c r="J199" s="60"/>
      <c r="K199" s="60"/>
      <c r="L199" s="60"/>
      <c r="M199" s="60"/>
      <c r="N199" s="60"/>
      <c r="O199" s="60"/>
      <c r="P199" s="60"/>
      <c r="Q199" s="60"/>
      <c r="R199" s="60"/>
      <c r="S199" s="60"/>
      <c r="T199" s="60"/>
    </row>
    <row r="200" s="59" customFormat="1" spans="1:20">
      <c r="A200" s="60"/>
      <c r="B200" s="60"/>
      <c r="C200" s="60"/>
      <c r="D200" s="70"/>
      <c r="E200" s="60"/>
      <c r="F200" s="71"/>
      <c r="G200" s="71"/>
      <c r="H200" s="72"/>
      <c r="I200" s="60"/>
      <c r="J200" s="60"/>
      <c r="K200" s="60"/>
      <c r="L200" s="60"/>
      <c r="M200" s="60"/>
      <c r="N200" s="60"/>
      <c r="O200" s="60"/>
      <c r="P200" s="60"/>
      <c r="Q200" s="60"/>
      <c r="R200" s="60"/>
      <c r="S200" s="60"/>
      <c r="T200" s="60"/>
    </row>
    <row r="201" s="59" customFormat="1" spans="1:20">
      <c r="A201" s="60"/>
      <c r="B201" s="60"/>
      <c r="C201" s="60"/>
      <c r="D201" s="70"/>
      <c r="E201" s="60"/>
      <c r="F201" s="71"/>
      <c r="G201" s="71"/>
      <c r="H201" s="72"/>
      <c r="I201" s="60"/>
      <c r="J201" s="60"/>
      <c r="K201" s="60"/>
      <c r="L201" s="60"/>
      <c r="M201" s="60"/>
      <c r="N201" s="60"/>
      <c r="O201" s="60"/>
      <c r="P201" s="60"/>
      <c r="Q201" s="60"/>
      <c r="R201" s="60"/>
      <c r="S201" s="60"/>
      <c r="T201" s="60"/>
    </row>
    <row r="202" s="59" customFormat="1" spans="1:20">
      <c r="A202" s="60"/>
      <c r="B202" s="60"/>
      <c r="C202" s="60"/>
      <c r="D202" s="70"/>
      <c r="E202" s="60"/>
      <c r="F202" s="71"/>
      <c r="G202" s="71"/>
      <c r="H202" s="72"/>
      <c r="I202" s="60"/>
      <c r="J202" s="60"/>
      <c r="K202" s="60"/>
      <c r="L202" s="60"/>
      <c r="M202" s="60"/>
      <c r="N202" s="60"/>
      <c r="O202" s="60"/>
      <c r="P202" s="60"/>
      <c r="Q202" s="60"/>
      <c r="R202" s="60"/>
      <c r="S202" s="60"/>
      <c r="T202" s="60"/>
    </row>
    <row r="203" s="59" customFormat="1" spans="1:20">
      <c r="A203" s="60"/>
      <c r="B203" s="60"/>
      <c r="C203" s="60"/>
      <c r="D203" s="70"/>
      <c r="E203" s="60"/>
      <c r="F203" s="71"/>
      <c r="G203" s="71"/>
      <c r="H203" s="72"/>
      <c r="I203" s="60"/>
      <c r="J203" s="60"/>
      <c r="K203" s="60"/>
      <c r="L203" s="60"/>
      <c r="M203" s="60"/>
      <c r="N203" s="60"/>
      <c r="O203" s="60"/>
      <c r="P203" s="60"/>
      <c r="Q203" s="60"/>
      <c r="R203" s="60"/>
      <c r="S203" s="60"/>
      <c r="T203" s="60"/>
    </row>
    <row r="204" s="59" customFormat="1" spans="1:20">
      <c r="A204" s="60"/>
      <c r="B204" s="60"/>
      <c r="C204" s="60"/>
      <c r="D204" s="70"/>
      <c r="E204" s="60"/>
      <c r="F204" s="71"/>
      <c r="G204" s="71"/>
      <c r="H204" s="72"/>
      <c r="I204" s="60"/>
      <c r="J204" s="60"/>
      <c r="K204" s="60"/>
      <c r="L204" s="60"/>
      <c r="M204" s="60"/>
      <c r="N204" s="60"/>
      <c r="O204" s="60"/>
      <c r="P204" s="60"/>
      <c r="Q204" s="60"/>
      <c r="R204" s="60"/>
      <c r="S204" s="60"/>
      <c r="T204" s="60"/>
    </row>
    <row r="205" s="59" customFormat="1" spans="1:20">
      <c r="A205" s="60"/>
      <c r="B205" s="60"/>
      <c r="C205" s="60"/>
      <c r="D205" s="70"/>
      <c r="E205" s="60"/>
      <c r="F205" s="71"/>
      <c r="G205" s="71"/>
      <c r="H205" s="72"/>
      <c r="I205" s="60"/>
      <c r="J205" s="60"/>
      <c r="K205" s="60"/>
      <c r="L205" s="60"/>
      <c r="M205" s="60"/>
      <c r="N205" s="60"/>
      <c r="O205" s="60"/>
      <c r="P205" s="60"/>
      <c r="Q205" s="60"/>
      <c r="R205" s="60"/>
      <c r="S205" s="60"/>
      <c r="T205" s="60"/>
    </row>
    <row r="206" s="59" customFormat="1" spans="1:20">
      <c r="A206" s="60"/>
      <c r="B206" s="60"/>
      <c r="C206" s="60"/>
      <c r="D206" s="70"/>
      <c r="E206" s="60"/>
      <c r="F206" s="71"/>
      <c r="G206" s="71"/>
      <c r="H206" s="72"/>
      <c r="I206" s="60"/>
      <c r="J206" s="60"/>
      <c r="K206" s="60"/>
      <c r="L206" s="60"/>
      <c r="M206" s="60"/>
      <c r="N206" s="60"/>
      <c r="O206" s="60"/>
      <c r="P206" s="60"/>
      <c r="Q206" s="60"/>
      <c r="R206" s="60"/>
      <c r="S206" s="60"/>
      <c r="T206" s="60"/>
    </row>
    <row r="207" s="59" customFormat="1" spans="1:20">
      <c r="A207" s="60"/>
      <c r="B207" s="60"/>
      <c r="C207" s="60"/>
      <c r="D207" s="70"/>
      <c r="E207" s="60"/>
      <c r="F207" s="71"/>
      <c r="G207" s="71"/>
      <c r="H207" s="72"/>
      <c r="I207" s="60"/>
      <c r="J207" s="60"/>
      <c r="K207" s="60"/>
      <c r="L207" s="60"/>
      <c r="M207" s="60"/>
      <c r="N207" s="60"/>
      <c r="O207" s="60"/>
      <c r="P207" s="60"/>
      <c r="Q207" s="60"/>
      <c r="R207" s="60"/>
      <c r="S207" s="60"/>
      <c r="T207" s="60"/>
    </row>
    <row r="208" s="59" customFormat="1" spans="1:20">
      <c r="A208" s="60"/>
      <c r="B208" s="60"/>
      <c r="C208" s="60"/>
      <c r="D208" s="70"/>
      <c r="E208" s="60"/>
      <c r="F208" s="71"/>
      <c r="G208" s="71"/>
      <c r="H208" s="72"/>
      <c r="I208" s="60"/>
      <c r="J208" s="60"/>
      <c r="K208" s="60"/>
      <c r="L208" s="60"/>
      <c r="M208" s="60"/>
      <c r="N208" s="60"/>
      <c r="O208" s="60"/>
      <c r="P208" s="60"/>
      <c r="Q208" s="60"/>
      <c r="R208" s="60"/>
      <c r="S208" s="60"/>
      <c r="T208" s="60"/>
    </row>
    <row r="209" s="59" customFormat="1" spans="1:20">
      <c r="A209" s="60"/>
      <c r="B209" s="60"/>
      <c r="C209" s="60"/>
      <c r="D209" s="70"/>
      <c r="E209" s="60"/>
      <c r="F209" s="71"/>
      <c r="G209" s="71"/>
      <c r="H209" s="72"/>
      <c r="I209" s="60"/>
      <c r="J209" s="60"/>
      <c r="K209" s="60"/>
      <c r="L209" s="60"/>
      <c r="M209" s="60"/>
      <c r="N209" s="60"/>
      <c r="O209" s="60"/>
      <c r="P209" s="60"/>
      <c r="Q209" s="60"/>
      <c r="R209" s="60"/>
      <c r="S209" s="60"/>
      <c r="T209" s="60"/>
    </row>
    <row r="210" s="59" customFormat="1" spans="1:20">
      <c r="A210" s="60"/>
      <c r="B210" s="60"/>
      <c r="C210" s="60"/>
      <c r="D210" s="70"/>
      <c r="E210" s="60"/>
      <c r="F210" s="71"/>
      <c r="G210" s="71"/>
      <c r="H210" s="72"/>
      <c r="I210" s="60"/>
      <c r="J210" s="60"/>
      <c r="K210" s="60"/>
      <c r="L210" s="60"/>
      <c r="M210" s="60"/>
      <c r="N210" s="60"/>
      <c r="O210" s="60"/>
      <c r="P210" s="60"/>
      <c r="Q210" s="60"/>
      <c r="R210" s="60"/>
      <c r="S210" s="60"/>
      <c r="T210" s="60"/>
    </row>
    <row r="211" s="59" customFormat="1" spans="1:20">
      <c r="A211" s="60"/>
      <c r="B211" s="60"/>
      <c r="C211" s="60"/>
      <c r="D211" s="70"/>
      <c r="E211" s="60"/>
      <c r="F211" s="71"/>
      <c r="G211" s="71"/>
      <c r="H211" s="72"/>
      <c r="I211" s="60"/>
      <c r="J211" s="60"/>
      <c r="K211" s="60"/>
      <c r="L211" s="60"/>
      <c r="M211" s="60"/>
      <c r="N211" s="60"/>
      <c r="O211" s="60"/>
      <c r="P211" s="60"/>
      <c r="Q211" s="60"/>
      <c r="R211" s="60"/>
      <c r="S211" s="60"/>
      <c r="T211" s="60"/>
    </row>
    <row r="212" s="59" customFormat="1" spans="1:20">
      <c r="A212" s="60"/>
      <c r="B212" s="60"/>
      <c r="C212" s="60"/>
      <c r="D212" s="70"/>
      <c r="E212" s="60"/>
      <c r="F212" s="71"/>
      <c r="G212" s="71"/>
      <c r="H212" s="72"/>
      <c r="I212" s="60"/>
      <c r="J212" s="60"/>
      <c r="K212" s="60"/>
      <c r="L212" s="60"/>
      <c r="M212" s="60"/>
      <c r="N212" s="60"/>
      <c r="O212" s="60"/>
      <c r="P212" s="60"/>
      <c r="Q212" s="60"/>
      <c r="R212" s="60"/>
      <c r="S212" s="60"/>
      <c r="T212" s="60"/>
    </row>
    <row r="213" s="59" customFormat="1" spans="1:20">
      <c r="A213" s="60"/>
      <c r="B213" s="60"/>
      <c r="C213" s="60"/>
      <c r="D213" s="70"/>
      <c r="E213" s="60"/>
      <c r="F213" s="71"/>
      <c r="G213" s="71"/>
      <c r="H213" s="72"/>
      <c r="I213" s="60"/>
      <c r="J213" s="60"/>
      <c r="K213" s="60"/>
      <c r="L213" s="60"/>
      <c r="M213" s="60"/>
      <c r="N213" s="60"/>
      <c r="O213" s="60"/>
      <c r="P213" s="60"/>
      <c r="Q213" s="60"/>
      <c r="R213" s="60"/>
      <c r="S213" s="60"/>
      <c r="T213" s="60"/>
    </row>
    <row r="214" s="59" customFormat="1" spans="1:20">
      <c r="A214" s="60"/>
      <c r="B214" s="60"/>
      <c r="C214" s="60"/>
      <c r="D214" s="70"/>
      <c r="E214" s="60"/>
      <c r="F214" s="71"/>
      <c r="G214" s="71"/>
      <c r="H214" s="72"/>
      <c r="I214" s="60"/>
      <c r="J214" s="60"/>
      <c r="K214" s="60"/>
      <c r="L214" s="60"/>
      <c r="M214" s="60"/>
      <c r="N214" s="60"/>
      <c r="O214" s="60"/>
      <c r="P214" s="60"/>
      <c r="Q214" s="60"/>
      <c r="R214" s="60"/>
      <c r="S214" s="60"/>
      <c r="T214" s="60"/>
    </row>
    <row r="215" s="59" customFormat="1" spans="1:20">
      <c r="A215" s="60"/>
      <c r="B215" s="60"/>
      <c r="C215" s="60"/>
      <c r="D215" s="70"/>
      <c r="E215" s="60"/>
      <c r="F215" s="71"/>
      <c r="G215" s="71"/>
      <c r="H215" s="72"/>
      <c r="I215" s="60"/>
      <c r="J215" s="60"/>
      <c r="K215" s="60"/>
      <c r="L215" s="60"/>
      <c r="M215" s="60"/>
      <c r="N215" s="60"/>
      <c r="O215" s="60"/>
      <c r="P215" s="60"/>
      <c r="Q215" s="60"/>
      <c r="R215" s="60"/>
      <c r="S215" s="60"/>
      <c r="T215" s="60"/>
    </row>
    <row r="216" s="59" customFormat="1" spans="1:20">
      <c r="A216" s="60"/>
      <c r="B216" s="60"/>
      <c r="C216" s="60"/>
      <c r="D216" s="70"/>
      <c r="E216" s="60"/>
      <c r="F216" s="71"/>
      <c r="G216" s="71"/>
      <c r="H216" s="72"/>
      <c r="I216" s="60"/>
      <c r="J216" s="60"/>
      <c r="K216" s="60"/>
      <c r="L216" s="60"/>
      <c r="M216" s="60"/>
      <c r="N216" s="60"/>
      <c r="O216" s="60"/>
      <c r="P216" s="60"/>
      <c r="Q216" s="60"/>
      <c r="R216" s="60"/>
      <c r="S216" s="60"/>
      <c r="T216" s="60"/>
    </row>
    <row r="217" s="59" customFormat="1" spans="1:20">
      <c r="A217" s="60"/>
      <c r="B217" s="60"/>
      <c r="C217" s="60"/>
      <c r="D217" s="70"/>
      <c r="E217" s="60"/>
      <c r="F217" s="71"/>
      <c r="G217" s="71"/>
      <c r="H217" s="72"/>
      <c r="I217" s="60"/>
      <c r="J217" s="60"/>
      <c r="K217" s="60"/>
      <c r="L217" s="60"/>
      <c r="M217" s="60"/>
      <c r="N217" s="60"/>
      <c r="O217" s="60"/>
      <c r="P217" s="60"/>
      <c r="Q217" s="60"/>
      <c r="R217" s="60"/>
      <c r="S217" s="60"/>
      <c r="T217" s="60"/>
    </row>
    <row r="218" s="59" customFormat="1" spans="1:20">
      <c r="A218" s="60"/>
      <c r="B218" s="60"/>
      <c r="C218" s="60"/>
      <c r="D218" s="70"/>
      <c r="E218" s="60"/>
      <c r="F218" s="71"/>
      <c r="G218" s="71"/>
      <c r="H218" s="72"/>
      <c r="I218" s="60"/>
      <c r="J218" s="60"/>
      <c r="K218" s="60"/>
      <c r="L218" s="60"/>
      <c r="M218" s="60"/>
      <c r="N218" s="60"/>
      <c r="O218" s="60"/>
      <c r="P218" s="60"/>
      <c r="Q218" s="60"/>
      <c r="R218" s="60"/>
      <c r="S218" s="60"/>
      <c r="T218" s="60"/>
    </row>
    <row r="219" s="59" customFormat="1" spans="1:20">
      <c r="A219" s="60"/>
      <c r="B219" s="60"/>
      <c r="C219" s="60"/>
      <c r="D219" s="70"/>
      <c r="E219" s="60"/>
      <c r="F219" s="71"/>
      <c r="G219" s="71"/>
      <c r="H219" s="72"/>
      <c r="I219" s="60"/>
      <c r="J219" s="60"/>
      <c r="K219" s="60"/>
      <c r="L219" s="60"/>
      <c r="M219" s="60"/>
      <c r="N219" s="60"/>
      <c r="O219" s="60"/>
      <c r="P219" s="60"/>
      <c r="Q219" s="60"/>
      <c r="R219" s="60"/>
      <c r="S219" s="60"/>
      <c r="T219" s="60"/>
    </row>
    <row r="220" s="59" customFormat="1" spans="1:20">
      <c r="A220" s="60"/>
      <c r="B220" s="60"/>
      <c r="C220" s="60"/>
      <c r="D220" s="70"/>
      <c r="E220" s="60"/>
      <c r="F220" s="71"/>
      <c r="G220" s="71"/>
      <c r="H220" s="72"/>
      <c r="I220" s="60"/>
      <c r="J220" s="60"/>
      <c r="K220" s="60"/>
      <c r="L220" s="60"/>
      <c r="M220" s="60"/>
      <c r="N220" s="60"/>
      <c r="O220" s="60"/>
      <c r="P220" s="60"/>
      <c r="Q220" s="60"/>
      <c r="R220" s="60"/>
      <c r="S220" s="60"/>
      <c r="T220" s="60"/>
    </row>
    <row r="221" s="59" customFormat="1" spans="1:20">
      <c r="A221" s="60"/>
      <c r="B221" s="60"/>
      <c r="C221" s="60"/>
      <c r="D221" s="70"/>
      <c r="E221" s="60"/>
      <c r="F221" s="71"/>
      <c r="G221" s="71"/>
      <c r="H221" s="72"/>
      <c r="I221" s="60"/>
      <c r="J221" s="60"/>
      <c r="K221" s="60"/>
      <c r="L221" s="60"/>
      <c r="M221" s="60"/>
      <c r="N221" s="60"/>
      <c r="O221" s="60"/>
      <c r="P221" s="60"/>
      <c r="Q221" s="60"/>
      <c r="R221" s="60"/>
      <c r="S221" s="60"/>
      <c r="T221" s="60"/>
    </row>
    <row r="222" s="59" customFormat="1" spans="1:20">
      <c r="A222" s="60"/>
      <c r="B222" s="60"/>
      <c r="C222" s="60"/>
      <c r="D222" s="70"/>
      <c r="E222" s="60"/>
      <c r="F222" s="71"/>
      <c r="G222" s="71"/>
      <c r="H222" s="72"/>
      <c r="I222" s="60"/>
      <c r="J222" s="60"/>
      <c r="K222" s="60"/>
      <c r="L222" s="60"/>
      <c r="M222" s="60"/>
      <c r="N222" s="60"/>
      <c r="O222" s="60"/>
      <c r="P222" s="60"/>
      <c r="Q222" s="60"/>
      <c r="R222" s="60"/>
      <c r="S222" s="60"/>
      <c r="T222" s="60"/>
    </row>
    <row r="223" s="59" customFormat="1" spans="1:20">
      <c r="A223" s="60"/>
      <c r="B223" s="60"/>
      <c r="C223" s="60"/>
      <c r="D223" s="70"/>
      <c r="E223" s="60"/>
      <c r="F223" s="71"/>
      <c r="G223" s="71"/>
      <c r="H223" s="72"/>
      <c r="I223" s="60"/>
      <c r="J223" s="60"/>
      <c r="K223" s="60"/>
      <c r="L223" s="60"/>
      <c r="M223" s="60"/>
      <c r="N223" s="60"/>
      <c r="O223" s="60"/>
      <c r="P223" s="60"/>
      <c r="Q223" s="60"/>
      <c r="R223" s="60"/>
      <c r="S223" s="60"/>
      <c r="T223" s="60"/>
    </row>
    <row r="224" s="59" customFormat="1" spans="1:20">
      <c r="A224" s="60"/>
      <c r="B224" s="60"/>
      <c r="C224" s="60"/>
      <c r="D224" s="70"/>
      <c r="E224" s="60"/>
      <c r="F224" s="71"/>
      <c r="G224" s="71"/>
      <c r="H224" s="72"/>
      <c r="I224" s="60"/>
      <c r="J224" s="60"/>
      <c r="K224" s="60"/>
      <c r="L224" s="60"/>
      <c r="M224" s="60"/>
      <c r="N224" s="60"/>
      <c r="O224" s="60"/>
      <c r="P224" s="60"/>
      <c r="Q224" s="60"/>
      <c r="R224" s="60"/>
      <c r="S224" s="60"/>
      <c r="T224" s="60"/>
    </row>
    <row r="225" s="59" customFormat="1" spans="1:20">
      <c r="A225" s="60"/>
      <c r="B225" s="60"/>
      <c r="C225" s="60"/>
      <c r="D225" s="70"/>
      <c r="E225" s="60"/>
      <c r="F225" s="71"/>
      <c r="G225" s="71"/>
      <c r="H225" s="72"/>
      <c r="I225" s="60"/>
      <c r="J225" s="60"/>
      <c r="K225" s="60"/>
      <c r="L225" s="60"/>
      <c r="M225" s="60"/>
      <c r="N225" s="60"/>
      <c r="O225" s="60"/>
      <c r="P225" s="60"/>
      <c r="Q225" s="60"/>
      <c r="R225" s="60"/>
      <c r="S225" s="60"/>
      <c r="T225" s="60"/>
    </row>
    <row r="226" s="59" customFormat="1" spans="1:20">
      <c r="A226" s="60"/>
      <c r="B226" s="60"/>
      <c r="C226" s="60"/>
      <c r="D226" s="70"/>
      <c r="E226" s="60"/>
      <c r="F226" s="71"/>
      <c r="G226" s="71"/>
      <c r="H226" s="72"/>
      <c r="I226" s="60"/>
      <c r="J226" s="60"/>
      <c r="K226" s="60"/>
      <c r="L226" s="60"/>
      <c r="M226" s="60"/>
      <c r="N226" s="60"/>
      <c r="O226" s="60"/>
      <c r="P226" s="60"/>
      <c r="Q226" s="60"/>
      <c r="R226" s="60"/>
      <c r="S226" s="60"/>
      <c r="T226" s="60"/>
    </row>
    <row r="227" s="59" customFormat="1" spans="1:20">
      <c r="A227" s="60"/>
      <c r="B227" s="60"/>
      <c r="C227" s="60"/>
      <c r="D227" s="70"/>
      <c r="E227" s="60"/>
      <c r="F227" s="71"/>
      <c r="G227" s="71"/>
      <c r="H227" s="72"/>
      <c r="I227" s="60"/>
      <c r="J227" s="60"/>
      <c r="K227" s="60"/>
      <c r="L227" s="60"/>
      <c r="M227" s="60"/>
      <c r="N227" s="60"/>
      <c r="O227" s="60"/>
      <c r="P227" s="60"/>
      <c r="Q227" s="60"/>
      <c r="R227" s="60"/>
      <c r="S227" s="60"/>
      <c r="T227" s="60"/>
    </row>
    <row r="228" s="59" customFormat="1" spans="1:20">
      <c r="A228" s="60"/>
      <c r="B228" s="60"/>
      <c r="C228" s="60"/>
      <c r="D228" s="70"/>
      <c r="E228" s="60"/>
      <c r="F228" s="71"/>
      <c r="G228" s="71"/>
      <c r="H228" s="72"/>
      <c r="I228" s="60"/>
      <c r="J228" s="60"/>
      <c r="K228" s="60"/>
      <c r="L228" s="60"/>
      <c r="M228" s="60"/>
      <c r="N228" s="60"/>
      <c r="O228" s="60"/>
      <c r="P228" s="60"/>
      <c r="Q228" s="60"/>
      <c r="R228" s="60"/>
      <c r="S228" s="60"/>
      <c r="T228" s="60"/>
    </row>
    <row r="229" s="59" customFormat="1" spans="1:20">
      <c r="A229" s="60"/>
      <c r="B229" s="60"/>
      <c r="C229" s="60"/>
      <c r="D229" s="70"/>
      <c r="E229" s="60"/>
      <c r="F229" s="71"/>
      <c r="G229" s="71"/>
      <c r="H229" s="72"/>
      <c r="I229" s="60"/>
      <c r="J229" s="60"/>
      <c r="K229" s="60"/>
      <c r="L229" s="60"/>
      <c r="M229" s="60"/>
      <c r="N229" s="60"/>
      <c r="O229" s="60"/>
      <c r="P229" s="60"/>
      <c r="Q229" s="60"/>
      <c r="R229" s="60"/>
      <c r="S229" s="60"/>
      <c r="T229" s="60"/>
    </row>
    <row r="230" s="59" customFormat="1" spans="1:20">
      <c r="A230" s="60"/>
      <c r="B230" s="60"/>
      <c r="C230" s="60"/>
      <c r="D230" s="70"/>
      <c r="E230" s="60"/>
      <c r="F230" s="71"/>
      <c r="G230" s="71"/>
      <c r="H230" s="72"/>
      <c r="I230" s="60"/>
      <c r="J230" s="60"/>
      <c r="K230" s="60"/>
      <c r="L230" s="60"/>
      <c r="M230" s="60"/>
      <c r="N230" s="60"/>
      <c r="O230" s="60"/>
      <c r="P230" s="60"/>
      <c r="Q230" s="60"/>
      <c r="R230" s="60"/>
      <c r="S230" s="60"/>
      <c r="T230" s="60"/>
    </row>
    <row r="231" s="59" customFormat="1" spans="1:20">
      <c r="A231" s="60"/>
      <c r="B231" s="60"/>
      <c r="C231" s="60"/>
      <c r="D231" s="70"/>
      <c r="E231" s="60"/>
      <c r="F231" s="71"/>
      <c r="G231" s="71"/>
      <c r="H231" s="72"/>
      <c r="I231" s="60"/>
      <c r="J231" s="60"/>
      <c r="K231" s="60"/>
      <c r="L231" s="60"/>
      <c r="M231" s="60"/>
      <c r="N231" s="60"/>
      <c r="O231" s="60"/>
      <c r="P231" s="60"/>
      <c r="Q231" s="60"/>
      <c r="R231" s="60"/>
      <c r="S231" s="60"/>
      <c r="T231" s="60"/>
    </row>
    <row r="232" s="59" customFormat="1" spans="1:20">
      <c r="A232" s="60"/>
      <c r="B232" s="60"/>
      <c r="C232" s="60"/>
      <c r="D232" s="70"/>
      <c r="E232" s="60"/>
      <c r="F232" s="71"/>
      <c r="G232" s="71"/>
      <c r="H232" s="72"/>
      <c r="I232" s="60"/>
      <c r="J232" s="60"/>
      <c r="K232" s="60"/>
      <c r="L232" s="60"/>
      <c r="M232" s="60"/>
      <c r="N232" s="60"/>
      <c r="O232" s="60"/>
      <c r="P232" s="60"/>
      <c r="Q232" s="60"/>
      <c r="R232" s="60"/>
      <c r="S232" s="60"/>
      <c r="T232" s="60"/>
    </row>
    <row r="233" s="59" customFormat="1" spans="1:20">
      <c r="A233" s="60"/>
      <c r="B233" s="60"/>
      <c r="C233" s="60"/>
      <c r="D233" s="70"/>
      <c r="E233" s="60"/>
      <c r="F233" s="71"/>
      <c r="G233" s="71"/>
      <c r="H233" s="72"/>
      <c r="I233" s="60"/>
      <c r="J233" s="60"/>
      <c r="K233" s="60"/>
      <c r="L233" s="60"/>
      <c r="M233" s="60"/>
      <c r="N233" s="60"/>
      <c r="O233" s="60"/>
      <c r="P233" s="60"/>
      <c r="Q233" s="60"/>
      <c r="R233" s="60"/>
      <c r="S233" s="60"/>
      <c r="T233" s="60"/>
    </row>
    <row r="234" s="59" customFormat="1" spans="1:20">
      <c r="A234" s="60"/>
      <c r="B234" s="60"/>
      <c r="C234" s="60"/>
      <c r="D234" s="70"/>
      <c r="E234" s="60"/>
      <c r="F234" s="71"/>
      <c r="G234" s="71"/>
      <c r="H234" s="72"/>
      <c r="I234" s="60"/>
      <c r="J234" s="60"/>
      <c r="K234" s="60"/>
      <c r="L234" s="60"/>
      <c r="M234" s="60"/>
      <c r="N234" s="60"/>
      <c r="O234" s="60"/>
      <c r="P234" s="60"/>
      <c r="Q234" s="60"/>
      <c r="R234" s="60"/>
      <c r="S234" s="60"/>
      <c r="T234" s="60"/>
    </row>
    <row r="235" s="59" customFormat="1" spans="1:20">
      <c r="A235" s="60"/>
      <c r="B235" s="60"/>
      <c r="C235" s="60"/>
      <c r="D235" s="70"/>
      <c r="E235" s="60"/>
      <c r="F235" s="71"/>
      <c r="G235" s="71"/>
      <c r="H235" s="72"/>
      <c r="I235" s="60"/>
      <c r="J235" s="60"/>
      <c r="K235" s="60"/>
      <c r="L235" s="60"/>
      <c r="M235" s="60"/>
      <c r="N235" s="60"/>
      <c r="O235" s="60"/>
      <c r="P235" s="60"/>
      <c r="Q235" s="60"/>
      <c r="R235" s="60"/>
      <c r="S235" s="60"/>
      <c r="T235" s="60"/>
    </row>
    <row r="236" s="59" customFormat="1" spans="1:20">
      <c r="A236" s="60"/>
      <c r="B236" s="60"/>
      <c r="C236" s="60"/>
      <c r="D236" s="70"/>
      <c r="E236" s="60"/>
      <c r="F236" s="71"/>
      <c r="G236" s="71"/>
      <c r="H236" s="72"/>
      <c r="I236" s="60"/>
      <c r="J236" s="60"/>
      <c r="K236" s="60"/>
      <c r="L236" s="60"/>
      <c r="M236" s="60"/>
      <c r="N236" s="60"/>
      <c r="O236" s="60"/>
      <c r="P236" s="60"/>
      <c r="Q236" s="60"/>
      <c r="R236" s="60"/>
      <c r="S236" s="60"/>
      <c r="T236" s="60"/>
    </row>
    <row r="237" s="59" customFormat="1" spans="1:20">
      <c r="A237" s="60"/>
      <c r="B237" s="60"/>
      <c r="C237" s="60"/>
      <c r="D237" s="70"/>
      <c r="E237" s="60"/>
      <c r="F237" s="71"/>
      <c r="G237" s="71"/>
      <c r="H237" s="72"/>
      <c r="I237" s="60"/>
      <c r="J237" s="60"/>
      <c r="K237" s="60"/>
      <c r="L237" s="60"/>
      <c r="M237" s="60"/>
      <c r="N237" s="60"/>
      <c r="O237" s="60"/>
      <c r="P237" s="60"/>
      <c r="Q237" s="60"/>
      <c r="R237" s="60"/>
      <c r="S237" s="60"/>
      <c r="T237" s="60"/>
    </row>
    <row r="238" s="59" customFormat="1" spans="1:20">
      <c r="A238" s="60"/>
      <c r="B238" s="60"/>
      <c r="C238" s="60"/>
      <c r="D238" s="70"/>
      <c r="E238" s="60"/>
      <c r="F238" s="71"/>
      <c r="G238" s="71"/>
      <c r="H238" s="72"/>
      <c r="I238" s="60"/>
      <c r="J238" s="60"/>
      <c r="K238" s="60"/>
      <c r="L238" s="60"/>
      <c r="M238" s="60"/>
      <c r="N238" s="60"/>
      <c r="O238" s="60"/>
      <c r="P238" s="60"/>
      <c r="Q238" s="60"/>
      <c r="R238" s="60"/>
      <c r="S238" s="60"/>
      <c r="T238" s="60"/>
    </row>
    <row r="239" s="59" customFormat="1" spans="1:20">
      <c r="A239" s="60"/>
      <c r="B239" s="60"/>
      <c r="C239" s="60"/>
      <c r="D239" s="70"/>
      <c r="E239" s="60"/>
      <c r="F239" s="71"/>
      <c r="G239" s="71"/>
      <c r="H239" s="72"/>
      <c r="I239" s="60"/>
      <c r="J239" s="60"/>
      <c r="K239" s="60"/>
      <c r="L239" s="60"/>
      <c r="M239" s="60"/>
      <c r="N239" s="60"/>
      <c r="O239" s="60"/>
      <c r="P239" s="60"/>
      <c r="Q239" s="60"/>
      <c r="R239" s="60"/>
      <c r="S239" s="60"/>
      <c r="T239" s="60"/>
    </row>
    <row r="240" s="59" customFormat="1" spans="1:20">
      <c r="A240" s="60"/>
      <c r="B240" s="60"/>
      <c r="C240" s="60"/>
      <c r="D240" s="70"/>
      <c r="E240" s="60"/>
      <c r="F240" s="71"/>
      <c r="G240" s="71"/>
      <c r="H240" s="72"/>
      <c r="I240" s="60"/>
      <c r="J240" s="60"/>
      <c r="K240" s="60"/>
      <c r="L240" s="60"/>
      <c r="M240" s="60"/>
      <c r="N240" s="60"/>
      <c r="O240" s="60"/>
      <c r="P240" s="60"/>
      <c r="Q240" s="60"/>
      <c r="R240" s="60"/>
      <c r="S240" s="60"/>
      <c r="T240" s="60"/>
    </row>
    <row r="241" s="59" customFormat="1" spans="1:20">
      <c r="A241" s="60"/>
      <c r="B241" s="60"/>
      <c r="C241" s="60"/>
      <c r="D241" s="70"/>
      <c r="E241" s="60"/>
      <c r="F241" s="71"/>
      <c r="G241" s="71"/>
      <c r="H241" s="72"/>
      <c r="I241" s="60"/>
      <c r="J241" s="60"/>
      <c r="K241" s="60"/>
      <c r="L241" s="60"/>
      <c r="M241" s="60"/>
      <c r="N241" s="60"/>
      <c r="O241" s="60"/>
      <c r="P241" s="60"/>
      <c r="Q241" s="60"/>
      <c r="R241" s="60"/>
      <c r="S241" s="60"/>
      <c r="T241" s="60"/>
    </row>
    <row r="242" s="59" customFormat="1" spans="1:20">
      <c r="A242" s="60"/>
      <c r="B242" s="60"/>
      <c r="C242" s="60"/>
      <c r="D242" s="70"/>
      <c r="E242" s="60"/>
      <c r="F242" s="71"/>
      <c r="G242" s="71"/>
      <c r="H242" s="72"/>
      <c r="I242" s="60"/>
      <c r="J242" s="60"/>
      <c r="K242" s="60"/>
      <c r="L242" s="60"/>
      <c r="M242" s="60"/>
      <c r="N242" s="60"/>
      <c r="O242" s="60"/>
      <c r="P242" s="60"/>
      <c r="Q242" s="60"/>
      <c r="R242" s="60"/>
      <c r="S242" s="60"/>
      <c r="T242" s="60"/>
    </row>
    <row r="243" s="59" customFormat="1" spans="1:20">
      <c r="A243" s="60"/>
      <c r="B243" s="60"/>
      <c r="C243" s="60"/>
      <c r="D243" s="70"/>
      <c r="E243" s="60"/>
      <c r="F243" s="71"/>
      <c r="G243" s="71"/>
      <c r="H243" s="72"/>
      <c r="I243" s="60"/>
      <c r="J243" s="60"/>
      <c r="K243" s="60"/>
      <c r="L243" s="60"/>
      <c r="M243" s="60"/>
      <c r="N243" s="60"/>
      <c r="O243" s="60"/>
      <c r="P243" s="60"/>
      <c r="Q243" s="60"/>
      <c r="R243" s="60"/>
      <c r="S243" s="60"/>
      <c r="T243" s="60"/>
    </row>
    <row r="244" s="59" customFormat="1" spans="1:20">
      <c r="A244" s="60"/>
      <c r="B244" s="60"/>
      <c r="C244" s="60"/>
      <c r="D244" s="70"/>
      <c r="E244" s="60"/>
      <c r="F244" s="71"/>
      <c r="G244" s="71"/>
      <c r="H244" s="72"/>
      <c r="I244" s="60"/>
      <c r="J244" s="60"/>
      <c r="K244" s="60"/>
      <c r="L244" s="60"/>
      <c r="M244" s="60"/>
      <c r="N244" s="60"/>
      <c r="O244" s="60"/>
      <c r="P244" s="60"/>
      <c r="Q244" s="60"/>
      <c r="R244" s="60"/>
      <c r="S244" s="60"/>
      <c r="T244" s="60"/>
    </row>
    <row r="245" s="59" customFormat="1" spans="1:20">
      <c r="A245" s="60"/>
      <c r="B245" s="60"/>
      <c r="C245" s="60"/>
      <c r="D245" s="70"/>
      <c r="E245" s="60"/>
      <c r="F245" s="71"/>
      <c r="G245" s="71"/>
      <c r="H245" s="72"/>
      <c r="I245" s="60"/>
      <c r="J245" s="60"/>
      <c r="K245" s="60"/>
      <c r="L245" s="60"/>
      <c r="M245" s="60"/>
      <c r="N245" s="60"/>
      <c r="O245" s="60"/>
      <c r="P245" s="60"/>
      <c r="Q245" s="60"/>
      <c r="R245" s="60"/>
      <c r="S245" s="60"/>
      <c r="T245" s="60"/>
    </row>
    <row r="246" s="59" customFormat="1" spans="1:20">
      <c r="A246" s="60"/>
      <c r="B246" s="60"/>
      <c r="C246" s="60"/>
      <c r="D246" s="70"/>
      <c r="E246" s="60"/>
      <c r="F246" s="71"/>
      <c r="G246" s="71"/>
      <c r="H246" s="72"/>
      <c r="I246" s="60"/>
      <c r="J246" s="60"/>
      <c r="K246" s="60"/>
      <c r="L246" s="60"/>
      <c r="M246" s="60"/>
      <c r="N246" s="60"/>
      <c r="O246" s="60"/>
      <c r="P246" s="60"/>
      <c r="Q246" s="60"/>
      <c r="R246" s="60"/>
      <c r="S246" s="60"/>
      <c r="T246" s="60"/>
    </row>
    <row r="247" s="59" customFormat="1" spans="1:20">
      <c r="A247" s="60"/>
      <c r="B247" s="60"/>
      <c r="C247" s="60"/>
      <c r="D247" s="70"/>
      <c r="E247" s="60"/>
      <c r="F247" s="71"/>
      <c r="G247" s="71"/>
      <c r="H247" s="72"/>
      <c r="I247" s="60"/>
      <c r="J247" s="60"/>
      <c r="K247" s="60"/>
      <c r="L247" s="60"/>
      <c r="M247" s="60"/>
      <c r="N247" s="60"/>
      <c r="O247" s="60"/>
      <c r="P247" s="60"/>
      <c r="Q247" s="60"/>
      <c r="R247" s="60"/>
      <c r="S247" s="60"/>
      <c r="T247" s="60"/>
    </row>
    <row r="248" s="59" customFormat="1" spans="1:20">
      <c r="A248" s="60"/>
      <c r="B248" s="60"/>
      <c r="C248" s="60"/>
      <c r="D248" s="70"/>
      <c r="E248" s="60"/>
      <c r="F248" s="71"/>
      <c r="G248" s="71"/>
      <c r="H248" s="72"/>
      <c r="I248" s="60"/>
      <c r="J248" s="60"/>
      <c r="K248" s="60"/>
      <c r="L248" s="60"/>
      <c r="M248" s="60"/>
      <c r="N248" s="60"/>
      <c r="O248" s="60"/>
      <c r="P248" s="60"/>
      <c r="Q248" s="60"/>
      <c r="R248" s="60"/>
      <c r="S248" s="60"/>
      <c r="T248" s="60"/>
    </row>
    <row r="249" s="59" customFormat="1" spans="1:20">
      <c r="A249" s="60"/>
      <c r="B249" s="60"/>
      <c r="C249" s="60"/>
      <c r="D249" s="70"/>
      <c r="E249" s="60"/>
      <c r="F249" s="71"/>
      <c r="G249" s="71"/>
      <c r="H249" s="72"/>
      <c r="I249" s="60"/>
      <c r="J249" s="60"/>
      <c r="K249" s="60"/>
      <c r="L249" s="60"/>
      <c r="M249" s="60"/>
      <c r="N249" s="60"/>
      <c r="O249" s="60"/>
      <c r="P249" s="60"/>
      <c r="Q249" s="60"/>
      <c r="R249" s="60"/>
      <c r="S249" s="60"/>
      <c r="T249" s="60"/>
    </row>
    <row r="250" s="59" customFormat="1" spans="1:20">
      <c r="A250" s="60"/>
      <c r="B250" s="60"/>
      <c r="C250" s="60"/>
      <c r="D250" s="70"/>
      <c r="E250" s="60"/>
      <c r="F250" s="71"/>
      <c r="G250" s="71"/>
      <c r="H250" s="72"/>
      <c r="I250" s="60"/>
      <c r="J250" s="60"/>
      <c r="K250" s="60"/>
      <c r="L250" s="60"/>
      <c r="M250" s="60"/>
      <c r="N250" s="60"/>
      <c r="O250" s="60"/>
      <c r="P250" s="60"/>
      <c r="Q250" s="60"/>
      <c r="R250" s="60"/>
      <c r="S250" s="60"/>
      <c r="T250" s="60"/>
    </row>
    <row r="251" s="59" customFormat="1" spans="1:20">
      <c r="A251" s="60"/>
      <c r="B251" s="60"/>
      <c r="C251" s="60"/>
      <c r="D251" s="70"/>
      <c r="E251" s="60"/>
      <c r="F251" s="71"/>
      <c r="G251" s="71"/>
      <c r="H251" s="72"/>
      <c r="I251" s="60"/>
      <c r="J251" s="60"/>
      <c r="K251" s="60"/>
      <c r="L251" s="60"/>
      <c r="M251" s="60"/>
      <c r="N251" s="60"/>
      <c r="O251" s="60"/>
      <c r="P251" s="60"/>
      <c r="Q251" s="60"/>
      <c r="R251" s="60"/>
      <c r="S251" s="60"/>
      <c r="T251" s="60"/>
    </row>
    <row r="252" s="59" customFormat="1" spans="1:20">
      <c r="A252" s="60"/>
      <c r="B252" s="60"/>
      <c r="C252" s="60"/>
      <c r="D252" s="70"/>
      <c r="E252" s="60"/>
      <c r="F252" s="71"/>
      <c r="G252" s="71"/>
      <c r="H252" s="72"/>
      <c r="I252" s="60"/>
      <c r="J252" s="60"/>
      <c r="K252" s="60"/>
      <c r="L252" s="60"/>
      <c r="M252" s="60"/>
      <c r="N252" s="60"/>
      <c r="O252" s="60"/>
      <c r="P252" s="60"/>
      <c r="Q252" s="60"/>
      <c r="R252" s="60"/>
      <c r="S252" s="60"/>
      <c r="T252" s="60"/>
    </row>
    <row r="253" s="59" customFormat="1" spans="1:20">
      <c r="A253" s="60"/>
      <c r="B253" s="60"/>
      <c r="C253" s="60"/>
      <c r="D253" s="70"/>
      <c r="E253" s="60"/>
      <c r="F253" s="71"/>
      <c r="G253" s="71"/>
      <c r="H253" s="72"/>
      <c r="I253" s="60"/>
      <c r="J253" s="60"/>
      <c r="K253" s="60"/>
      <c r="L253" s="60"/>
      <c r="M253" s="60"/>
      <c r="N253" s="60"/>
      <c r="O253" s="60"/>
      <c r="P253" s="60"/>
      <c r="Q253" s="60"/>
      <c r="R253" s="60"/>
      <c r="S253" s="60"/>
      <c r="T253" s="60"/>
    </row>
    <row r="254" s="59" customFormat="1" spans="1:20">
      <c r="A254" s="60"/>
      <c r="B254" s="60"/>
      <c r="C254" s="60"/>
      <c r="D254" s="70"/>
      <c r="E254" s="60"/>
      <c r="F254" s="71"/>
      <c r="G254" s="71"/>
      <c r="H254" s="72"/>
      <c r="I254" s="60"/>
      <c r="J254" s="60"/>
      <c r="K254" s="60"/>
      <c r="L254" s="60"/>
      <c r="M254" s="60"/>
      <c r="N254" s="60"/>
      <c r="O254" s="60"/>
      <c r="P254" s="60"/>
      <c r="Q254" s="60"/>
      <c r="R254" s="60"/>
      <c r="S254" s="60"/>
      <c r="T254" s="60"/>
    </row>
    <row r="255" s="59" customFormat="1" spans="1:20">
      <c r="A255" s="60"/>
      <c r="B255" s="60"/>
      <c r="C255" s="60"/>
      <c r="D255" s="70"/>
      <c r="E255" s="60"/>
      <c r="F255" s="71"/>
      <c r="G255" s="71"/>
      <c r="H255" s="72"/>
      <c r="I255" s="60"/>
      <c r="J255" s="60"/>
      <c r="K255" s="60"/>
      <c r="L255" s="60"/>
      <c r="M255" s="60"/>
      <c r="N255" s="60"/>
      <c r="O255" s="60"/>
      <c r="P255" s="60"/>
      <c r="Q255" s="60"/>
      <c r="R255" s="60"/>
      <c r="S255" s="60"/>
      <c r="T255" s="60"/>
    </row>
    <row r="256" s="59" customFormat="1" spans="1:20">
      <c r="A256" s="60"/>
      <c r="B256" s="60"/>
      <c r="C256" s="60"/>
      <c r="D256" s="70"/>
      <c r="E256" s="60"/>
      <c r="F256" s="71"/>
      <c r="G256" s="71"/>
      <c r="H256" s="72"/>
      <c r="I256" s="60"/>
      <c r="J256" s="60"/>
      <c r="K256" s="60"/>
      <c r="L256" s="60"/>
      <c r="M256" s="60"/>
      <c r="N256" s="60"/>
      <c r="O256" s="60"/>
      <c r="P256" s="60"/>
      <c r="Q256" s="60"/>
      <c r="R256" s="60"/>
      <c r="S256" s="60"/>
      <c r="T256" s="60"/>
    </row>
    <row r="257" s="59" customFormat="1" spans="1:20">
      <c r="A257" s="60"/>
      <c r="B257" s="60"/>
      <c r="C257" s="60"/>
      <c r="D257" s="70"/>
      <c r="E257" s="60"/>
      <c r="F257" s="71"/>
      <c r="G257" s="71"/>
      <c r="H257" s="72"/>
      <c r="I257" s="60"/>
      <c r="J257" s="60"/>
      <c r="K257" s="60"/>
      <c r="L257" s="60"/>
      <c r="M257" s="60"/>
      <c r="N257" s="60"/>
      <c r="O257" s="60"/>
      <c r="P257" s="60"/>
      <c r="Q257" s="60"/>
      <c r="R257" s="60"/>
      <c r="S257" s="60"/>
      <c r="T257" s="60"/>
    </row>
    <row r="258" s="59" customFormat="1" spans="1:20">
      <c r="A258" s="60"/>
      <c r="B258" s="60"/>
      <c r="C258" s="60"/>
      <c r="D258" s="70"/>
      <c r="E258" s="60"/>
      <c r="F258" s="71"/>
      <c r="G258" s="71"/>
      <c r="H258" s="72"/>
      <c r="I258" s="60"/>
      <c r="J258" s="60"/>
      <c r="K258" s="60"/>
      <c r="L258" s="60"/>
      <c r="M258" s="60"/>
      <c r="N258" s="60"/>
      <c r="O258" s="60"/>
      <c r="P258" s="60"/>
      <c r="Q258" s="60"/>
      <c r="R258" s="60"/>
      <c r="S258" s="60"/>
      <c r="T258" s="60"/>
    </row>
    <row r="259" s="59" customFormat="1" spans="1:20">
      <c r="A259" s="60"/>
      <c r="B259" s="60"/>
      <c r="C259" s="60"/>
      <c r="D259" s="70"/>
      <c r="E259" s="60"/>
      <c r="F259" s="71"/>
      <c r="G259" s="71"/>
      <c r="H259" s="72"/>
      <c r="I259" s="60"/>
      <c r="J259" s="60"/>
      <c r="K259" s="60"/>
      <c r="L259" s="60"/>
      <c r="M259" s="60"/>
      <c r="N259" s="60"/>
      <c r="O259" s="60"/>
      <c r="P259" s="60"/>
      <c r="Q259" s="60"/>
      <c r="R259" s="60"/>
      <c r="S259" s="60"/>
      <c r="T259" s="60"/>
    </row>
    <row r="260" s="59" customFormat="1" spans="1:20">
      <c r="A260" s="60"/>
      <c r="B260" s="60"/>
      <c r="C260" s="60"/>
      <c r="D260" s="70"/>
      <c r="E260" s="60"/>
      <c r="F260" s="71"/>
      <c r="G260" s="71"/>
      <c r="H260" s="72"/>
      <c r="I260" s="60"/>
      <c r="J260" s="60"/>
      <c r="K260" s="60"/>
      <c r="L260" s="60"/>
      <c r="M260" s="60"/>
      <c r="N260" s="60"/>
      <c r="O260" s="60"/>
      <c r="P260" s="60"/>
      <c r="Q260" s="60"/>
      <c r="R260" s="60"/>
      <c r="S260" s="60"/>
      <c r="T260" s="60"/>
    </row>
    <row r="261" s="59" customFormat="1" spans="1:20">
      <c r="A261" s="60"/>
      <c r="B261" s="60"/>
      <c r="C261" s="60"/>
      <c r="D261" s="70"/>
      <c r="E261" s="60"/>
      <c r="F261" s="71"/>
      <c r="G261" s="71"/>
      <c r="H261" s="72"/>
      <c r="I261" s="60"/>
      <c r="J261" s="60"/>
      <c r="K261" s="60"/>
      <c r="L261" s="60"/>
      <c r="M261" s="60"/>
      <c r="N261" s="60"/>
      <c r="O261" s="60"/>
      <c r="P261" s="60"/>
      <c r="Q261" s="60"/>
      <c r="R261" s="60"/>
      <c r="S261" s="60"/>
      <c r="T261" s="60"/>
    </row>
    <row r="262" s="59" customFormat="1" spans="1:20">
      <c r="A262" s="60"/>
      <c r="B262" s="60"/>
      <c r="C262" s="60"/>
      <c r="D262" s="70"/>
      <c r="E262" s="60"/>
      <c r="F262" s="71"/>
      <c r="G262" s="71"/>
      <c r="H262" s="72"/>
      <c r="I262" s="60"/>
      <c r="J262" s="60"/>
      <c r="K262" s="60"/>
      <c r="L262" s="60"/>
      <c r="M262" s="60"/>
      <c r="N262" s="60"/>
      <c r="O262" s="60"/>
      <c r="P262" s="60"/>
      <c r="Q262" s="60"/>
      <c r="R262" s="60"/>
      <c r="S262" s="60"/>
      <c r="T262" s="60"/>
    </row>
    <row r="263" s="59" customFormat="1" spans="1:20">
      <c r="A263" s="60"/>
      <c r="B263" s="60"/>
      <c r="C263" s="60"/>
      <c r="D263" s="70"/>
      <c r="E263" s="60"/>
      <c r="F263" s="71"/>
      <c r="G263" s="71"/>
      <c r="H263" s="72"/>
      <c r="I263" s="60"/>
      <c r="J263" s="60"/>
      <c r="K263" s="60"/>
      <c r="L263" s="60"/>
      <c r="M263" s="60"/>
      <c r="N263" s="60"/>
      <c r="O263" s="60"/>
      <c r="P263" s="60"/>
      <c r="Q263" s="60"/>
      <c r="R263" s="60"/>
      <c r="S263" s="60"/>
      <c r="T263" s="60"/>
    </row>
    <row r="264" s="59" customFormat="1" spans="1:20">
      <c r="A264" s="60"/>
      <c r="B264" s="60"/>
      <c r="C264" s="60"/>
      <c r="D264" s="70"/>
      <c r="E264" s="60"/>
      <c r="F264" s="71"/>
      <c r="G264" s="71"/>
      <c r="H264" s="72"/>
      <c r="I264" s="60"/>
      <c r="J264" s="60"/>
      <c r="K264" s="60"/>
      <c r="L264" s="60"/>
      <c r="M264" s="60"/>
      <c r="N264" s="60"/>
      <c r="O264" s="60"/>
      <c r="P264" s="60"/>
      <c r="Q264" s="60"/>
      <c r="R264" s="60"/>
      <c r="S264" s="60"/>
      <c r="T264" s="60"/>
    </row>
    <row r="265" s="59" customFormat="1" spans="1:20">
      <c r="A265" s="60"/>
      <c r="B265" s="60"/>
      <c r="C265" s="60"/>
      <c r="D265" s="70"/>
      <c r="E265" s="60"/>
      <c r="F265" s="71"/>
      <c r="G265" s="71"/>
      <c r="H265" s="72"/>
      <c r="I265" s="60"/>
      <c r="J265" s="60"/>
      <c r="K265" s="60"/>
      <c r="L265" s="60"/>
      <c r="M265" s="60"/>
      <c r="N265" s="60"/>
      <c r="O265" s="60"/>
      <c r="P265" s="60"/>
      <c r="Q265" s="60"/>
      <c r="R265" s="60"/>
      <c r="S265" s="60"/>
      <c r="T265" s="60"/>
    </row>
    <row r="266" s="59" customFormat="1" spans="1:20">
      <c r="A266" s="60"/>
      <c r="B266" s="60"/>
      <c r="C266" s="60"/>
      <c r="D266" s="70"/>
      <c r="E266" s="60"/>
      <c r="F266" s="71"/>
      <c r="G266" s="71"/>
      <c r="H266" s="72"/>
      <c r="I266" s="60"/>
      <c r="J266" s="60"/>
      <c r="K266" s="60"/>
      <c r="L266" s="60"/>
      <c r="M266" s="60"/>
      <c r="N266" s="60"/>
      <c r="O266" s="60"/>
      <c r="P266" s="60"/>
      <c r="Q266" s="60"/>
      <c r="R266" s="60"/>
      <c r="S266" s="60"/>
      <c r="T266" s="60"/>
    </row>
    <row r="267" s="59" customFormat="1" spans="1:20">
      <c r="A267" s="60"/>
      <c r="B267" s="60"/>
      <c r="C267" s="60"/>
      <c r="D267" s="70"/>
      <c r="E267" s="60"/>
      <c r="F267" s="71"/>
      <c r="G267" s="71"/>
      <c r="H267" s="72"/>
      <c r="I267" s="60"/>
      <c r="J267" s="60"/>
      <c r="K267" s="60"/>
      <c r="L267" s="60"/>
      <c r="M267" s="60"/>
      <c r="N267" s="60"/>
      <c r="O267" s="60"/>
      <c r="P267" s="60"/>
      <c r="Q267" s="60"/>
      <c r="R267" s="60"/>
      <c r="S267" s="60"/>
      <c r="T267" s="60"/>
    </row>
    <row r="268" s="59" customFormat="1" spans="1:20">
      <c r="A268" s="60"/>
      <c r="B268" s="60"/>
      <c r="C268" s="60"/>
      <c r="D268" s="70"/>
      <c r="E268" s="60"/>
      <c r="F268" s="71"/>
      <c r="G268" s="71"/>
      <c r="H268" s="72"/>
      <c r="I268" s="60"/>
      <c r="J268" s="60"/>
      <c r="K268" s="60"/>
      <c r="L268" s="60"/>
      <c r="M268" s="60"/>
      <c r="N268" s="60"/>
      <c r="O268" s="60"/>
      <c r="P268" s="60"/>
      <c r="Q268" s="60"/>
      <c r="R268" s="60"/>
      <c r="S268" s="60"/>
      <c r="T268" s="60"/>
    </row>
    <row r="269" s="59" customFormat="1" spans="1:20">
      <c r="A269" s="60"/>
      <c r="B269" s="60"/>
      <c r="C269" s="60"/>
      <c r="D269" s="70"/>
      <c r="E269" s="60"/>
      <c r="F269" s="71"/>
      <c r="G269" s="71"/>
      <c r="H269" s="72"/>
      <c r="I269" s="60"/>
      <c r="J269" s="60"/>
      <c r="K269" s="60"/>
      <c r="L269" s="60"/>
      <c r="M269" s="60"/>
      <c r="N269" s="60"/>
      <c r="O269" s="60"/>
      <c r="P269" s="60"/>
      <c r="Q269" s="60"/>
      <c r="R269" s="60"/>
      <c r="S269" s="60"/>
      <c r="T269" s="60"/>
    </row>
    <row r="270" s="59" customFormat="1" spans="1:20">
      <c r="A270" s="60"/>
      <c r="B270" s="60"/>
      <c r="C270" s="60"/>
      <c r="D270" s="70"/>
      <c r="E270" s="60"/>
      <c r="F270" s="71"/>
      <c r="G270" s="71"/>
      <c r="H270" s="72"/>
      <c r="I270" s="60"/>
      <c r="J270" s="60"/>
      <c r="K270" s="60"/>
      <c r="L270" s="60"/>
      <c r="M270" s="60"/>
      <c r="N270" s="60"/>
      <c r="O270" s="60"/>
      <c r="P270" s="60"/>
      <c r="Q270" s="60"/>
      <c r="R270" s="60"/>
      <c r="S270" s="60"/>
      <c r="T270" s="60"/>
    </row>
    <row r="271" s="59" customFormat="1" spans="1:20">
      <c r="A271" s="60"/>
      <c r="B271" s="60"/>
      <c r="C271" s="60"/>
      <c r="D271" s="70"/>
      <c r="E271" s="60"/>
      <c r="F271" s="71"/>
      <c r="G271" s="71"/>
      <c r="H271" s="72"/>
      <c r="I271" s="60"/>
      <c r="J271" s="60"/>
      <c r="K271" s="60"/>
      <c r="L271" s="60"/>
      <c r="M271" s="60"/>
      <c r="N271" s="60"/>
      <c r="O271" s="60"/>
      <c r="P271" s="60"/>
      <c r="Q271" s="60"/>
      <c r="R271" s="60"/>
      <c r="S271" s="60"/>
      <c r="T271" s="60"/>
    </row>
    <row r="272" s="59" customFormat="1" spans="1:20">
      <c r="A272" s="60"/>
      <c r="B272" s="60"/>
      <c r="C272" s="60"/>
      <c r="D272" s="70"/>
      <c r="E272" s="60"/>
      <c r="F272" s="71"/>
      <c r="G272" s="71"/>
      <c r="H272" s="72"/>
      <c r="I272" s="60"/>
      <c r="J272" s="60"/>
      <c r="K272" s="60"/>
      <c r="L272" s="60"/>
      <c r="M272" s="60"/>
      <c r="N272" s="60"/>
      <c r="O272" s="60"/>
      <c r="P272" s="60"/>
      <c r="Q272" s="60"/>
      <c r="R272" s="60"/>
      <c r="S272" s="60"/>
      <c r="T272" s="60"/>
    </row>
    <row r="273" s="59" customFormat="1" spans="1:20">
      <c r="A273" s="60"/>
      <c r="B273" s="60"/>
      <c r="C273" s="60"/>
      <c r="D273" s="70"/>
      <c r="E273" s="60"/>
      <c r="F273" s="71"/>
      <c r="G273" s="71"/>
      <c r="H273" s="72"/>
      <c r="I273" s="60"/>
      <c r="J273" s="60"/>
      <c r="K273" s="60"/>
      <c r="L273" s="60"/>
      <c r="M273" s="60"/>
      <c r="N273" s="60"/>
      <c r="O273" s="60"/>
      <c r="P273" s="60"/>
      <c r="Q273" s="60"/>
      <c r="R273" s="60"/>
      <c r="S273" s="60"/>
      <c r="T273" s="60"/>
    </row>
    <row r="274" s="59" customFormat="1" spans="1:20">
      <c r="A274" s="60"/>
      <c r="B274" s="60"/>
      <c r="C274" s="60"/>
      <c r="D274" s="70"/>
      <c r="E274" s="60"/>
      <c r="F274" s="71"/>
      <c r="G274" s="71"/>
      <c r="H274" s="72"/>
      <c r="I274" s="60"/>
      <c r="J274" s="60"/>
      <c r="K274" s="60"/>
      <c r="L274" s="60"/>
      <c r="M274" s="60"/>
      <c r="N274" s="60"/>
      <c r="O274" s="60"/>
      <c r="P274" s="60"/>
      <c r="Q274" s="60"/>
      <c r="R274" s="60"/>
      <c r="S274" s="60"/>
      <c r="T274" s="60"/>
    </row>
    <row r="275" s="59" customFormat="1" spans="1:20">
      <c r="A275" s="60"/>
      <c r="B275" s="60"/>
      <c r="C275" s="60"/>
      <c r="D275" s="70"/>
      <c r="E275" s="60"/>
      <c r="F275" s="71"/>
      <c r="G275" s="71"/>
      <c r="H275" s="72"/>
      <c r="I275" s="60"/>
      <c r="J275" s="60"/>
      <c r="K275" s="60"/>
      <c r="L275" s="60"/>
      <c r="M275" s="60"/>
      <c r="N275" s="60"/>
      <c r="O275" s="60"/>
      <c r="P275" s="60"/>
      <c r="Q275" s="60"/>
      <c r="R275" s="60"/>
      <c r="S275" s="60"/>
      <c r="T275" s="60"/>
    </row>
    <row r="276" s="59" customFormat="1" spans="1:20">
      <c r="A276" s="60"/>
      <c r="B276" s="60"/>
      <c r="C276" s="60"/>
      <c r="D276" s="70"/>
      <c r="E276" s="60"/>
      <c r="F276" s="71"/>
      <c r="G276" s="71"/>
      <c r="H276" s="72"/>
      <c r="I276" s="60"/>
      <c r="J276" s="60"/>
      <c r="K276" s="60"/>
      <c r="L276" s="60"/>
      <c r="M276" s="60"/>
      <c r="N276" s="60"/>
      <c r="O276" s="60"/>
      <c r="P276" s="60"/>
      <c r="Q276" s="60"/>
      <c r="R276" s="60"/>
      <c r="S276" s="60"/>
      <c r="T276" s="60"/>
    </row>
    <row r="277" s="59" customFormat="1" spans="1:20">
      <c r="A277" s="60"/>
      <c r="B277" s="60"/>
      <c r="C277" s="60"/>
      <c r="D277" s="70"/>
      <c r="E277" s="60"/>
      <c r="F277" s="71"/>
      <c r="G277" s="71"/>
      <c r="H277" s="72"/>
      <c r="I277" s="60"/>
      <c r="J277" s="60"/>
      <c r="K277" s="60"/>
      <c r="L277" s="60"/>
      <c r="M277" s="60"/>
      <c r="N277" s="60"/>
      <c r="O277" s="60"/>
      <c r="P277" s="60"/>
      <c r="Q277" s="60"/>
      <c r="R277" s="60"/>
      <c r="S277" s="60"/>
      <c r="T277" s="60"/>
    </row>
    <row r="278" s="59" customFormat="1" spans="1:20">
      <c r="A278" s="60"/>
      <c r="B278" s="60"/>
      <c r="C278" s="60"/>
      <c r="D278" s="70"/>
      <c r="E278" s="60"/>
      <c r="F278" s="71"/>
      <c r="G278" s="71"/>
      <c r="H278" s="72"/>
      <c r="I278" s="60"/>
      <c r="J278" s="60"/>
      <c r="K278" s="60"/>
      <c r="L278" s="60"/>
      <c r="M278" s="60"/>
      <c r="N278" s="60"/>
      <c r="O278" s="60"/>
      <c r="P278" s="60"/>
      <c r="Q278" s="60"/>
      <c r="R278" s="60"/>
      <c r="S278" s="60"/>
      <c r="T278" s="60"/>
    </row>
    <row r="279" s="59" customFormat="1" spans="1:20">
      <c r="A279" s="60"/>
      <c r="B279" s="60"/>
      <c r="C279" s="60"/>
      <c r="D279" s="70"/>
      <c r="E279" s="60"/>
      <c r="F279" s="71"/>
      <c r="G279" s="71"/>
      <c r="H279" s="72"/>
      <c r="I279" s="60"/>
      <c r="J279" s="60"/>
      <c r="K279" s="60"/>
      <c r="L279" s="60"/>
      <c r="M279" s="60"/>
      <c r="N279" s="60"/>
      <c r="O279" s="60"/>
      <c r="P279" s="60"/>
      <c r="Q279" s="60"/>
      <c r="R279" s="60"/>
      <c r="S279" s="60"/>
      <c r="T279" s="60"/>
    </row>
    <row r="280" s="59" customFormat="1" spans="1:20">
      <c r="A280" s="60"/>
      <c r="B280" s="60"/>
      <c r="C280" s="60"/>
      <c r="D280" s="70"/>
      <c r="E280" s="60"/>
      <c r="F280" s="71"/>
      <c r="G280" s="71"/>
      <c r="H280" s="72"/>
      <c r="I280" s="60"/>
      <c r="J280" s="60"/>
      <c r="K280" s="60"/>
      <c r="L280" s="60"/>
      <c r="M280" s="60"/>
      <c r="N280" s="60"/>
      <c r="O280" s="60"/>
      <c r="P280" s="60"/>
      <c r="Q280" s="60"/>
      <c r="R280" s="60"/>
      <c r="S280" s="60"/>
      <c r="T280" s="60"/>
    </row>
    <row r="281" s="59" customFormat="1" spans="1:20">
      <c r="A281" s="60"/>
      <c r="B281" s="60"/>
      <c r="C281" s="60"/>
      <c r="D281" s="70"/>
      <c r="E281" s="60"/>
      <c r="F281" s="71"/>
      <c r="G281" s="71"/>
      <c r="H281" s="72"/>
      <c r="I281" s="60"/>
      <c r="J281" s="60"/>
      <c r="K281" s="60"/>
      <c r="L281" s="60"/>
      <c r="M281" s="60"/>
      <c r="N281" s="60"/>
      <c r="O281" s="60"/>
      <c r="P281" s="60"/>
      <c r="Q281" s="60"/>
      <c r="R281" s="60"/>
      <c r="S281" s="60"/>
      <c r="T281" s="60"/>
    </row>
    <row r="282" s="59" customFormat="1" spans="1:20">
      <c r="A282" s="60"/>
      <c r="B282" s="60"/>
      <c r="C282" s="60"/>
      <c r="D282" s="70"/>
      <c r="E282" s="60"/>
      <c r="F282" s="71"/>
      <c r="G282" s="71"/>
      <c r="H282" s="72"/>
      <c r="I282" s="60"/>
      <c r="J282" s="60"/>
      <c r="K282" s="60"/>
      <c r="L282" s="60"/>
      <c r="M282" s="60"/>
      <c r="N282" s="60"/>
      <c r="O282" s="60"/>
      <c r="P282" s="60"/>
      <c r="Q282" s="60"/>
      <c r="R282" s="60"/>
      <c r="S282" s="60"/>
      <c r="T282" s="60"/>
    </row>
    <row r="283" s="59" customFormat="1" spans="1:20">
      <c r="A283" s="60"/>
      <c r="B283" s="60"/>
      <c r="C283" s="60"/>
      <c r="D283" s="70"/>
      <c r="E283" s="60"/>
      <c r="F283" s="71"/>
      <c r="G283" s="71"/>
      <c r="H283" s="72"/>
      <c r="I283" s="60"/>
      <c r="J283" s="60"/>
      <c r="K283" s="60"/>
      <c r="L283" s="60"/>
      <c r="M283" s="60"/>
      <c r="N283" s="60"/>
      <c r="O283" s="60"/>
      <c r="P283" s="60"/>
      <c r="Q283" s="60"/>
      <c r="R283" s="60"/>
      <c r="S283" s="60"/>
      <c r="T283" s="60"/>
    </row>
    <row r="284" s="59" customFormat="1" spans="1:20">
      <c r="A284" s="60"/>
      <c r="B284" s="60"/>
      <c r="C284" s="60"/>
      <c r="D284" s="70"/>
      <c r="E284" s="60"/>
      <c r="F284" s="71"/>
      <c r="G284" s="71"/>
      <c r="H284" s="72"/>
      <c r="I284" s="60"/>
      <c r="J284" s="60"/>
      <c r="K284" s="60"/>
      <c r="L284" s="60"/>
      <c r="M284" s="60"/>
      <c r="N284" s="60"/>
      <c r="O284" s="60"/>
      <c r="P284" s="60"/>
      <c r="Q284" s="60"/>
      <c r="R284" s="60"/>
      <c r="S284" s="60"/>
      <c r="T284" s="60"/>
    </row>
    <row r="285" s="59" customFormat="1" spans="1:20">
      <c r="A285" s="60"/>
      <c r="B285" s="60"/>
      <c r="C285" s="60"/>
      <c r="D285" s="70"/>
      <c r="E285" s="60"/>
      <c r="F285" s="71"/>
      <c r="G285" s="71"/>
      <c r="H285" s="72"/>
      <c r="I285" s="60"/>
      <c r="J285" s="60"/>
      <c r="K285" s="60"/>
      <c r="L285" s="60"/>
      <c r="M285" s="60"/>
      <c r="N285" s="60"/>
      <c r="O285" s="60"/>
      <c r="P285" s="60"/>
      <c r="Q285" s="60"/>
      <c r="R285" s="60"/>
      <c r="S285" s="60"/>
      <c r="T285" s="60"/>
    </row>
    <row r="286" s="59" customFormat="1" spans="1:20">
      <c r="A286" s="60"/>
      <c r="B286" s="60"/>
      <c r="C286" s="60"/>
      <c r="D286" s="70"/>
      <c r="E286" s="60"/>
      <c r="F286" s="71"/>
      <c r="G286" s="71"/>
      <c r="H286" s="72"/>
      <c r="I286" s="60"/>
      <c r="J286" s="60"/>
      <c r="K286" s="60"/>
      <c r="L286" s="60"/>
      <c r="M286" s="60"/>
      <c r="N286" s="60"/>
      <c r="O286" s="60"/>
      <c r="P286" s="60"/>
      <c r="Q286" s="60"/>
      <c r="R286" s="60"/>
      <c r="S286" s="60"/>
      <c r="T286" s="60"/>
    </row>
    <row r="287" s="59" customFormat="1" spans="1:20">
      <c r="A287" s="60"/>
      <c r="B287" s="60"/>
      <c r="C287" s="60"/>
      <c r="D287" s="70"/>
      <c r="E287" s="60"/>
      <c r="F287" s="71"/>
      <c r="G287" s="71"/>
      <c r="H287" s="72"/>
      <c r="I287" s="60"/>
      <c r="J287" s="60"/>
      <c r="K287" s="60"/>
      <c r="L287" s="60"/>
      <c r="M287" s="60"/>
      <c r="N287" s="60"/>
      <c r="O287" s="60"/>
      <c r="P287" s="60"/>
      <c r="Q287" s="60"/>
      <c r="R287" s="60"/>
      <c r="S287" s="60"/>
      <c r="T287" s="60"/>
    </row>
    <row r="288" s="59" customFormat="1" spans="1:20">
      <c r="A288" s="60"/>
      <c r="B288" s="60"/>
      <c r="C288" s="60"/>
      <c r="D288" s="70"/>
      <c r="E288" s="60"/>
      <c r="F288" s="71"/>
      <c r="G288" s="71"/>
      <c r="H288" s="72"/>
      <c r="I288" s="60"/>
      <c r="J288" s="60"/>
      <c r="K288" s="60"/>
      <c r="L288" s="60"/>
      <c r="M288" s="60"/>
      <c r="N288" s="60"/>
      <c r="O288" s="60"/>
      <c r="P288" s="60"/>
      <c r="Q288" s="60"/>
      <c r="R288" s="60"/>
      <c r="S288" s="60"/>
      <c r="T288" s="60"/>
    </row>
    <row r="289" s="59" customFormat="1" spans="1:20">
      <c r="A289" s="60"/>
      <c r="B289" s="60"/>
      <c r="C289" s="60"/>
      <c r="D289" s="70"/>
      <c r="E289" s="60"/>
      <c r="F289" s="71"/>
      <c r="G289" s="71"/>
      <c r="H289" s="72"/>
      <c r="I289" s="60"/>
      <c r="J289" s="60"/>
      <c r="K289" s="60"/>
      <c r="L289" s="60"/>
      <c r="M289" s="60"/>
      <c r="N289" s="60"/>
      <c r="O289" s="60"/>
      <c r="P289" s="60"/>
      <c r="Q289" s="60"/>
      <c r="R289" s="60"/>
      <c r="S289" s="60"/>
      <c r="T289" s="60"/>
    </row>
    <row r="290" s="59" customFormat="1" spans="1:20">
      <c r="A290" s="60"/>
      <c r="B290" s="60"/>
      <c r="C290" s="60"/>
      <c r="D290" s="70"/>
      <c r="E290" s="60"/>
      <c r="F290" s="71"/>
      <c r="G290" s="71"/>
      <c r="H290" s="72"/>
      <c r="I290" s="60"/>
      <c r="J290" s="60"/>
      <c r="K290" s="60"/>
      <c r="L290" s="60"/>
      <c r="M290" s="60"/>
      <c r="N290" s="60"/>
      <c r="O290" s="60"/>
      <c r="P290" s="60"/>
      <c r="Q290" s="60"/>
      <c r="R290" s="60"/>
      <c r="S290" s="60"/>
      <c r="T290" s="60"/>
    </row>
    <row r="291" s="59" customFormat="1" spans="1:20">
      <c r="A291" s="60"/>
      <c r="B291" s="60"/>
      <c r="C291" s="60"/>
      <c r="D291" s="70"/>
      <c r="E291" s="60"/>
      <c r="F291" s="71"/>
      <c r="G291" s="71"/>
      <c r="H291" s="72"/>
      <c r="I291" s="60"/>
      <c r="J291" s="60"/>
      <c r="K291" s="60"/>
      <c r="L291" s="60"/>
      <c r="M291" s="60"/>
      <c r="N291" s="60"/>
      <c r="O291" s="60"/>
      <c r="P291" s="60"/>
      <c r="Q291" s="60"/>
      <c r="R291" s="60"/>
      <c r="S291" s="60"/>
      <c r="T291" s="60"/>
    </row>
    <row r="292" s="59" customFormat="1" spans="1:20">
      <c r="A292" s="60"/>
      <c r="B292" s="60"/>
      <c r="C292" s="60"/>
      <c r="D292" s="70"/>
      <c r="E292" s="60"/>
      <c r="F292" s="71"/>
      <c r="G292" s="71"/>
      <c r="H292" s="72"/>
      <c r="I292" s="60"/>
      <c r="J292" s="60"/>
      <c r="K292" s="60"/>
      <c r="L292" s="60"/>
      <c r="M292" s="60"/>
      <c r="N292" s="60"/>
      <c r="O292" s="60"/>
      <c r="P292" s="60"/>
      <c r="Q292" s="60"/>
      <c r="R292" s="60"/>
      <c r="S292" s="60"/>
      <c r="T292" s="60"/>
    </row>
    <row r="293" s="59" customFormat="1" spans="1:20">
      <c r="A293" s="60"/>
      <c r="B293" s="60"/>
      <c r="C293" s="60"/>
      <c r="D293" s="70"/>
      <c r="E293" s="60"/>
      <c r="F293" s="71"/>
      <c r="G293" s="71"/>
      <c r="H293" s="72"/>
      <c r="I293" s="60"/>
      <c r="J293" s="60"/>
      <c r="K293" s="60"/>
      <c r="L293" s="60"/>
      <c r="M293" s="60"/>
      <c r="N293" s="60"/>
      <c r="O293" s="60"/>
      <c r="P293" s="60"/>
      <c r="Q293" s="60"/>
      <c r="R293" s="60"/>
      <c r="S293" s="60"/>
      <c r="T293" s="60"/>
    </row>
    <row r="294" s="59" customFormat="1" spans="1:20">
      <c r="A294" s="60"/>
      <c r="B294" s="60"/>
      <c r="C294" s="60"/>
      <c r="D294" s="70"/>
      <c r="E294" s="60"/>
      <c r="F294" s="71"/>
      <c r="G294" s="71"/>
      <c r="H294" s="72"/>
      <c r="I294" s="60"/>
      <c r="J294" s="60"/>
      <c r="K294" s="60"/>
      <c r="L294" s="60"/>
      <c r="M294" s="60"/>
      <c r="N294" s="60"/>
      <c r="O294" s="60"/>
      <c r="P294" s="60"/>
      <c r="Q294" s="60"/>
      <c r="R294" s="60"/>
      <c r="S294" s="60"/>
      <c r="T294" s="60"/>
    </row>
    <row r="295" s="59" customFormat="1" spans="1:20">
      <c r="A295" s="60"/>
      <c r="B295" s="60"/>
      <c r="C295" s="60"/>
      <c r="D295" s="70"/>
      <c r="E295" s="60"/>
      <c r="F295" s="71"/>
      <c r="G295" s="71"/>
      <c r="H295" s="72"/>
      <c r="I295" s="60"/>
      <c r="J295" s="60"/>
      <c r="K295" s="60"/>
      <c r="L295" s="60"/>
      <c r="M295" s="60"/>
      <c r="N295" s="60"/>
      <c r="O295" s="60"/>
      <c r="P295" s="60"/>
      <c r="Q295" s="60"/>
      <c r="R295" s="60"/>
      <c r="S295" s="60"/>
      <c r="T295" s="60"/>
    </row>
    <row r="296" s="59" customFormat="1" spans="1:20">
      <c r="A296" s="60"/>
      <c r="B296" s="60"/>
      <c r="C296" s="60"/>
      <c r="D296" s="70"/>
      <c r="E296" s="60"/>
      <c r="F296" s="71"/>
      <c r="G296" s="71"/>
      <c r="H296" s="72"/>
      <c r="I296" s="60"/>
      <c r="J296" s="60"/>
      <c r="K296" s="60"/>
      <c r="L296" s="60"/>
      <c r="M296" s="60"/>
      <c r="N296" s="60"/>
      <c r="O296" s="60"/>
      <c r="P296" s="60"/>
      <c r="Q296" s="60"/>
      <c r="R296" s="60"/>
      <c r="S296" s="60"/>
      <c r="T296" s="60"/>
    </row>
    <row r="297" s="59" customFormat="1" spans="1:20">
      <c r="A297" s="60"/>
      <c r="B297" s="60"/>
      <c r="C297" s="60"/>
      <c r="D297" s="70"/>
      <c r="E297" s="60"/>
      <c r="F297" s="71"/>
      <c r="G297" s="71"/>
      <c r="H297" s="72"/>
      <c r="I297" s="60"/>
      <c r="J297" s="60"/>
      <c r="K297" s="60"/>
      <c r="L297" s="60"/>
      <c r="M297" s="60"/>
      <c r="N297" s="60"/>
      <c r="O297" s="60"/>
      <c r="P297" s="60"/>
      <c r="Q297" s="60"/>
      <c r="R297" s="60"/>
      <c r="S297" s="60"/>
      <c r="T297" s="60"/>
    </row>
    <row r="298" s="59" customFormat="1" spans="1:20">
      <c r="A298" s="60"/>
      <c r="B298" s="60"/>
      <c r="C298" s="60"/>
      <c r="D298" s="70"/>
      <c r="E298" s="60"/>
      <c r="F298" s="71"/>
      <c r="G298" s="71"/>
      <c r="H298" s="72"/>
      <c r="I298" s="60"/>
      <c r="J298" s="60"/>
      <c r="K298" s="60"/>
      <c r="L298" s="60"/>
      <c r="M298" s="60"/>
      <c r="N298" s="60"/>
      <c r="O298" s="60"/>
      <c r="P298" s="60"/>
      <c r="Q298" s="60"/>
      <c r="R298" s="60"/>
      <c r="S298" s="60"/>
      <c r="T298" s="60"/>
    </row>
    <row r="299" s="59" customFormat="1" spans="1:20">
      <c r="A299" s="60"/>
      <c r="B299" s="60"/>
      <c r="C299" s="60"/>
      <c r="D299" s="70"/>
      <c r="E299" s="60"/>
      <c r="F299" s="71"/>
      <c r="G299" s="71"/>
      <c r="H299" s="72"/>
      <c r="I299" s="60"/>
      <c r="J299" s="60"/>
      <c r="K299" s="60"/>
      <c r="L299" s="60"/>
      <c r="M299" s="60"/>
      <c r="N299" s="60"/>
      <c r="O299" s="60"/>
      <c r="P299" s="60"/>
      <c r="Q299" s="60"/>
      <c r="R299" s="60"/>
      <c r="S299" s="60"/>
      <c r="T299" s="60"/>
    </row>
    <row r="300" s="59" customFormat="1" spans="1:20">
      <c r="A300" s="60"/>
      <c r="B300" s="60"/>
      <c r="C300" s="60"/>
      <c r="D300" s="70"/>
      <c r="E300" s="60"/>
      <c r="F300" s="71"/>
      <c r="G300" s="71"/>
      <c r="H300" s="72"/>
      <c r="I300" s="60"/>
      <c r="J300" s="60"/>
      <c r="K300" s="60"/>
      <c r="L300" s="60"/>
      <c r="M300" s="60"/>
      <c r="N300" s="60"/>
      <c r="O300" s="60"/>
      <c r="P300" s="60"/>
      <c r="Q300" s="60"/>
      <c r="R300" s="60"/>
      <c r="S300" s="60"/>
      <c r="T300" s="60"/>
    </row>
    <row r="301" s="59" customFormat="1" spans="1:20">
      <c r="A301" s="60"/>
      <c r="B301" s="60"/>
      <c r="C301" s="60"/>
      <c r="D301" s="70"/>
      <c r="E301" s="60"/>
      <c r="F301" s="71"/>
      <c r="G301" s="71"/>
      <c r="H301" s="72"/>
      <c r="I301" s="60"/>
      <c r="J301" s="60"/>
      <c r="K301" s="60"/>
      <c r="L301" s="60"/>
      <c r="M301" s="60"/>
      <c r="N301" s="60"/>
      <c r="O301" s="60"/>
      <c r="P301" s="60"/>
      <c r="Q301" s="60"/>
      <c r="R301" s="60"/>
      <c r="S301" s="60"/>
      <c r="T301" s="60"/>
    </row>
    <row r="302" s="59" customFormat="1" spans="1:20">
      <c r="A302" s="60"/>
      <c r="B302" s="60"/>
      <c r="C302" s="60"/>
      <c r="D302" s="70"/>
      <c r="E302" s="60"/>
      <c r="F302" s="71"/>
      <c r="G302" s="71"/>
      <c r="H302" s="72"/>
      <c r="I302" s="60"/>
      <c r="J302" s="60"/>
      <c r="K302" s="60"/>
      <c r="L302" s="60"/>
      <c r="M302" s="60"/>
      <c r="N302" s="60"/>
      <c r="O302" s="60"/>
      <c r="P302" s="60"/>
      <c r="Q302" s="60"/>
      <c r="R302" s="60"/>
      <c r="S302" s="60"/>
      <c r="T302" s="60"/>
    </row>
    <row r="303" s="59" customFormat="1" spans="1:20">
      <c r="A303" s="60"/>
      <c r="B303" s="60"/>
      <c r="C303" s="60"/>
      <c r="D303" s="70"/>
      <c r="E303" s="60"/>
      <c r="F303" s="71"/>
      <c r="G303" s="71"/>
      <c r="H303" s="72"/>
      <c r="I303" s="60"/>
      <c r="J303" s="60"/>
      <c r="K303" s="60"/>
      <c r="L303" s="60"/>
      <c r="M303" s="60"/>
      <c r="N303" s="60"/>
      <c r="O303" s="60"/>
      <c r="P303" s="60"/>
      <c r="Q303" s="60"/>
      <c r="R303" s="60"/>
      <c r="S303" s="60"/>
      <c r="T303" s="60"/>
    </row>
    <row r="304" s="59" customFormat="1" spans="1:20">
      <c r="A304" s="60"/>
      <c r="B304" s="60"/>
      <c r="C304" s="60"/>
      <c r="D304" s="70"/>
      <c r="E304" s="60"/>
      <c r="F304" s="71"/>
      <c r="G304" s="71"/>
      <c r="H304" s="72"/>
      <c r="I304" s="60"/>
      <c r="J304" s="60"/>
      <c r="K304" s="60"/>
      <c r="L304" s="60"/>
      <c r="M304" s="60"/>
      <c r="N304" s="60"/>
      <c r="O304" s="60"/>
      <c r="P304" s="60"/>
      <c r="Q304" s="60"/>
      <c r="R304" s="60"/>
      <c r="S304" s="60"/>
      <c r="T304" s="60"/>
    </row>
    <row r="305" s="59" customFormat="1" spans="1:20">
      <c r="A305" s="60"/>
      <c r="B305" s="60"/>
      <c r="C305" s="60"/>
      <c r="D305" s="70"/>
      <c r="E305" s="60"/>
      <c r="F305" s="71"/>
      <c r="G305" s="71"/>
      <c r="H305" s="72"/>
      <c r="I305" s="60"/>
      <c r="J305" s="60"/>
      <c r="K305" s="60"/>
      <c r="L305" s="60"/>
      <c r="M305" s="60"/>
      <c r="N305" s="60"/>
      <c r="O305" s="60"/>
      <c r="P305" s="60"/>
      <c r="Q305" s="60"/>
      <c r="R305" s="60"/>
      <c r="S305" s="60"/>
      <c r="T305" s="60"/>
    </row>
    <row r="306" s="59" customFormat="1" spans="1:20">
      <c r="A306" s="60"/>
      <c r="B306" s="60"/>
      <c r="C306" s="60"/>
      <c r="D306" s="70"/>
      <c r="E306" s="60"/>
      <c r="F306" s="71"/>
      <c r="G306" s="71"/>
      <c r="H306" s="72"/>
      <c r="I306" s="60"/>
      <c r="J306" s="60"/>
      <c r="K306" s="60"/>
      <c r="L306" s="60"/>
      <c r="M306" s="60"/>
      <c r="N306" s="60"/>
      <c r="O306" s="60"/>
      <c r="P306" s="60"/>
      <c r="Q306" s="60"/>
      <c r="R306" s="60"/>
      <c r="S306" s="60"/>
      <c r="T306" s="60"/>
    </row>
    <row r="307" s="59" customFormat="1" spans="1:20">
      <c r="A307" s="60"/>
      <c r="B307" s="60"/>
      <c r="C307" s="60"/>
      <c r="D307" s="70"/>
      <c r="E307" s="60"/>
      <c r="F307" s="71"/>
      <c r="G307" s="71"/>
      <c r="H307" s="72"/>
      <c r="I307" s="60"/>
      <c r="J307" s="60"/>
      <c r="K307" s="60"/>
      <c r="L307" s="60"/>
      <c r="M307" s="60"/>
      <c r="N307" s="60"/>
      <c r="O307" s="60"/>
      <c r="P307" s="60"/>
      <c r="Q307" s="60"/>
      <c r="R307" s="60"/>
      <c r="S307" s="60"/>
      <c r="T307" s="60"/>
    </row>
    <row r="308" s="59" customFormat="1" spans="1:20">
      <c r="A308" s="60"/>
      <c r="B308" s="60"/>
      <c r="C308" s="60"/>
      <c r="D308" s="70"/>
      <c r="E308" s="60"/>
      <c r="F308" s="71"/>
      <c r="G308" s="71"/>
      <c r="H308" s="72"/>
      <c r="I308" s="60"/>
      <c r="J308" s="60"/>
      <c r="K308" s="60"/>
      <c r="L308" s="60"/>
      <c r="M308" s="60"/>
      <c r="N308" s="60"/>
      <c r="O308" s="60"/>
      <c r="P308" s="60"/>
      <c r="Q308" s="60"/>
      <c r="R308" s="60"/>
      <c r="S308" s="60"/>
      <c r="T308" s="60"/>
    </row>
    <row r="309" s="59" customFormat="1" spans="1:20">
      <c r="A309" s="60"/>
      <c r="B309" s="60"/>
      <c r="C309" s="60"/>
      <c r="D309" s="70"/>
      <c r="E309" s="60"/>
      <c r="F309" s="71"/>
      <c r="G309" s="71"/>
      <c r="H309" s="72"/>
      <c r="I309" s="60"/>
      <c r="J309" s="60"/>
      <c r="K309" s="60"/>
      <c r="L309" s="60"/>
      <c r="M309" s="60"/>
      <c r="N309" s="60"/>
      <c r="O309" s="60"/>
      <c r="P309" s="60"/>
      <c r="Q309" s="60"/>
      <c r="R309" s="60"/>
      <c r="S309" s="60"/>
      <c r="T309" s="60"/>
    </row>
    <row r="310" s="59" customFormat="1" spans="1:20">
      <c r="A310" s="60"/>
      <c r="B310" s="60"/>
      <c r="C310" s="60"/>
      <c r="D310" s="70"/>
      <c r="E310" s="60"/>
      <c r="F310" s="71"/>
      <c r="G310" s="71"/>
      <c r="H310" s="72"/>
      <c r="I310" s="60"/>
      <c r="J310" s="60"/>
      <c r="K310" s="60"/>
      <c r="L310" s="60"/>
      <c r="M310" s="60"/>
      <c r="N310" s="60"/>
      <c r="O310" s="60"/>
      <c r="P310" s="60"/>
      <c r="Q310" s="60"/>
      <c r="R310" s="60"/>
      <c r="S310" s="60"/>
      <c r="T310" s="60"/>
    </row>
    <row r="311" s="59" customFormat="1" spans="1:20">
      <c r="A311" s="60"/>
      <c r="B311" s="60"/>
      <c r="C311" s="60"/>
      <c r="D311" s="70"/>
      <c r="E311" s="60"/>
      <c r="F311" s="71"/>
      <c r="G311" s="71"/>
      <c r="H311" s="72"/>
      <c r="I311" s="60"/>
      <c r="J311" s="60"/>
      <c r="K311" s="60"/>
      <c r="L311" s="60"/>
      <c r="M311" s="60"/>
      <c r="N311" s="60"/>
      <c r="O311" s="60"/>
      <c r="P311" s="60"/>
      <c r="Q311" s="60"/>
      <c r="R311" s="60"/>
      <c r="S311" s="60"/>
      <c r="T311" s="60"/>
    </row>
    <row r="312" s="59" customFormat="1" spans="1:20">
      <c r="A312" s="60"/>
      <c r="B312" s="60"/>
      <c r="C312" s="60"/>
      <c r="D312" s="70"/>
      <c r="E312" s="60"/>
      <c r="F312" s="71"/>
      <c r="G312" s="71"/>
      <c r="H312" s="72"/>
      <c r="I312" s="60"/>
      <c r="J312" s="60"/>
      <c r="K312" s="60"/>
      <c r="L312" s="60"/>
      <c r="M312" s="60"/>
      <c r="N312" s="60"/>
      <c r="O312" s="60"/>
      <c r="P312" s="60"/>
      <c r="Q312" s="60"/>
      <c r="R312" s="60"/>
      <c r="S312" s="60"/>
      <c r="T312" s="60"/>
    </row>
    <row r="313" s="59" customFormat="1" spans="1:20">
      <c r="A313" s="60"/>
      <c r="B313" s="60"/>
      <c r="C313" s="60"/>
      <c r="D313" s="70"/>
      <c r="E313" s="60"/>
      <c r="F313" s="71"/>
      <c r="G313" s="71"/>
      <c r="H313" s="72"/>
      <c r="I313" s="60"/>
      <c r="J313" s="60"/>
      <c r="K313" s="60"/>
      <c r="L313" s="60"/>
      <c r="M313" s="60"/>
      <c r="N313" s="60"/>
      <c r="O313" s="60"/>
      <c r="P313" s="60"/>
      <c r="Q313" s="60"/>
      <c r="R313" s="60"/>
      <c r="S313" s="60"/>
      <c r="T313" s="60"/>
    </row>
    <row r="314" s="59" customFormat="1" spans="1:20">
      <c r="A314" s="60"/>
      <c r="B314" s="60"/>
      <c r="C314" s="60"/>
      <c r="D314" s="70"/>
      <c r="E314" s="60"/>
      <c r="F314" s="71"/>
      <c r="G314" s="71"/>
      <c r="H314" s="72"/>
      <c r="I314" s="60"/>
      <c r="J314" s="60"/>
      <c r="K314" s="60"/>
      <c r="L314" s="60"/>
      <c r="M314" s="60"/>
      <c r="N314" s="60"/>
      <c r="O314" s="60"/>
      <c r="P314" s="60"/>
      <c r="Q314" s="60"/>
      <c r="R314" s="60"/>
      <c r="S314" s="60"/>
      <c r="T314" s="60"/>
    </row>
    <row r="315" s="59" customFormat="1" spans="1:20">
      <c r="A315" s="60"/>
      <c r="B315" s="60"/>
      <c r="C315" s="60"/>
      <c r="D315" s="70"/>
      <c r="E315" s="60"/>
      <c r="F315" s="71"/>
      <c r="G315" s="71"/>
      <c r="H315" s="72"/>
      <c r="I315" s="60"/>
      <c r="J315" s="60"/>
      <c r="K315" s="60"/>
      <c r="L315" s="60"/>
      <c r="M315" s="60"/>
      <c r="N315" s="60"/>
      <c r="O315" s="60"/>
      <c r="P315" s="60"/>
      <c r="Q315" s="60"/>
      <c r="R315" s="60"/>
      <c r="S315" s="60"/>
      <c r="T315" s="60"/>
    </row>
    <row r="316" s="59" customFormat="1" spans="1:20">
      <c r="A316" s="60"/>
      <c r="B316" s="60"/>
      <c r="C316" s="60"/>
      <c r="D316" s="70"/>
      <c r="E316" s="60"/>
      <c r="F316" s="71"/>
      <c r="G316" s="71"/>
      <c r="H316" s="72"/>
      <c r="I316" s="60"/>
      <c r="J316" s="60"/>
      <c r="K316" s="60"/>
      <c r="L316" s="60"/>
      <c r="M316" s="60"/>
      <c r="N316" s="60"/>
      <c r="O316" s="60"/>
      <c r="P316" s="60"/>
      <c r="Q316" s="60"/>
      <c r="R316" s="60"/>
      <c r="S316" s="60"/>
      <c r="T316" s="60"/>
    </row>
    <row r="317" s="59" customFormat="1" spans="1:20">
      <c r="A317" s="60"/>
      <c r="B317" s="60"/>
      <c r="C317" s="60"/>
      <c r="D317" s="70"/>
      <c r="E317" s="60"/>
      <c r="F317" s="71"/>
      <c r="G317" s="71"/>
      <c r="H317" s="72"/>
      <c r="I317" s="60"/>
      <c r="J317" s="60"/>
      <c r="K317" s="60"/>
      <c r="L317" s="60"/>
      <c r="M317" s="60"/>
      <c r="N317" s="60"/>
      <c r="O317" s="60"/>
      <c r="P317" s="60"/>
      <c r="Q317" s="60"/>
      <c r="R317" s="60"/>
      <c r="S317" s="60"/>
      <c r="T317" s="60"/>
    </row>
    <row r="318" s="59" customFormat="1" spans="1:20">
      <c r="A318" s="60"/>
      <c r="B318" s="60"/>
      <c r="C318" s="60"/>
      <c r="D318" s="70"/>
      <c r="E318" s="60"/>
      <c r="F318" s="71"/>
      <c r="G318" s="71"/>
      <c r="H318" s="72"/>
      <c r="I318" s="60"/>
      <c r="J318" s="60"/>
      <c r="K318" s="60"/>
      <c r="L318" s="60"/>
      <c r="M318" s="60"/>
      <c r="N318" s="60"/>
      <c r="O318" s="60"/>
      <c r="P318" s="60"/>
      <c r="Q318" s="60"/>
      <c r="R318" s="60"/>
      <c r="S318" s="60"/>
      <c r="T318" s="60"/>
    </row>
    <row r="319" s="59" customFormat="1" spans="1:20">
      <c r="A319" s="60"/>
      <c r="B319" s="60"/>
      <c r="C319" s="60"/>
      <c r="D319" s="70"/>
      <c r="E319" s="60"/>
      <c r="F319" s="71"/>
      <c r="G319" s="71"/>
      <c r="H319" s="72"/>
      <c r="I319" s="60"/>
      <c r="J319" s="60"/>
      <c r="K319" s="60"/>
      <c r="L319" s="60"/>
      <c r="M319" s="60"/>
      <c r="N319" s="60"/>
      <c r="O319" s="60"/>
      <c r="P319" s="60"/>
      <c r="Q319" s="60"/>
      <c r="R319" s="60"/>
      <c r="S319" s="60"/>
      <c r="T319" s="60"/>
    </row>
    <row r="320" s="59" customFormat="1" spans="1:20">
      <c r="A320" s="60"/>
      <c r="B320" s="60"/>
      <c r="C320" s="60"/>
      <c r="D320" s="70"/>
      <c r="E320" s="60"/>
      <c r="F320" s="71"/>
      <c r="G320" s="71"/>
      <c r="H320" s="72"/>
      <c r="I320" s="60"/>
      <c r="J320" s="60"/>
      <c r="K320" s="60"/>
      <c r="L320" s="60"/>
      <c r="M320" s="60"/>
      <c r="N320" s="60"/>
      <c r="O320" s="60"/>
      <c r="P320" s="60"/>
      <c r="Q320" s="60"/>
      <c r="R320" s="60"/>
      <c r="S320" s="60"/>
      <c r="T320" s="60"/>
    </row>
    <row r="321" s="59" customFormat="1" spans="1:20">
      <c r="A321" s="60"/>
      <c r="B321" s="60"/>
      <c r="C321" s="60"/>
      <c r="D321" s="70"/>
      <c r="E321" s="60"/>
      <c r="F321" s="71"/>
      <c r="G321" s="71"/>
      <c r="H321" s="72"/>
      <c r="I321" s="60"/>
      <c r="J321" s="60"/>
      <c r="K321" s="60"/>
      <c r="L321" s="60"/>
      <c r="M321" s="60"/>
      <c r="N321" s="60"/>
      <c r="O321" s="60"/>
      <c r="P321" s="60"/>
      <c r="Q321" s="60"/>
      <c r="R321" s="60"/>
      <c r="S321" s="60"/>
      <c r="T321" s="60"/>
    </row>
    <row r="322" s="59" customFormat="1" spans="1:20">
      <c r="A322" s="60"/>
      <c r="B322" s="60"/>
      <c r="C322" s="60"/>
      <c r="D322" s="70"/>
      <c r="E322" s="60"/>
      <c r="F322" s="71"/>
      <c r="G322" s="71"/>
      <c r="H322" s="72"/>
      <c r="I322" s="60"/>
      <c r="J322" s="60"/>
      <c r="K322" s="60"/>
      <c r="L322" s="60"/>
      <c r="M322" s="60"/>
      <c r="N322" s="60"/>
      <c r="O322" s="60"/>
      <c r="P322" s="60"/>
      <c r="Q322" s="60"/>
      <c r="R322" s="60"/>
      <c r="S322" s="60"/>
      <c r="T322" s="60"/>
    </row>
    <row r="323" s="59" customFormat="1" spans="1:20">
      <c r="A323" s="60"/>
      <c r="B323" s="60"/>
      <c r="C323" s="60"/>
      <c r="D323" s="70"/>
      <c r="E323" s="60"/>
      <c r="F323" s="71"/>
      <c r="G323" s="71"/>
      <c r="H323" s="72"/>
      <c r="I323" s="60"/>
      <c r="J323" s="60"/>
      <c r="K323" s="60"/>
      <c r="L323" s="60"/>
      <c r="M323" s="60"/>
      <c r="N323" s="60"/>
      <c r="O323" s="60"/>
      <c r="P323" s="60"/>
      <c r="Q323" s="60"/>
      <c r="R323" s="60"/>
      <c r="S323" s="60"/>
      <c r="T323" s="60"/>
    </row>
    <row r="324" s="59" customFormat="1" spans="1:20">
      <c r="A324" s="60"/>
      <c r="B324" s="60"/>
      <c r="C324" s="60"/>
      <c r="D324" s="70"/>
      <c r="E324" s="60"/>
      <c r="F324" s="71"/>
      <c r="G324" s="71"/>
      <c r="H324" s="72"/>
      <c r="I324" s="60"/>
      <c r="J324" s="60"/>
      <c r="K324" s="60"/>
      <c r="L324" s="60"/>
      <c r="M324" s="60"/>
      <c r="N324" s="60"/>
      <c r="O324" s="60"/>
      <c r="P324" s="60"/>
      <c r="Q324" s="60"/>
      <c r="R324" s="60"/>
      <c r="S324" s="60"/>
      <c r="T324" s="60"/>
    </row>
    <row r="325" s="59" customFormat="1" spans="1:20">
      <c r="A325" s="60"/>
      <c r="B325" s="60"/>
      <c r="C325" s="60"/>
      <c r="D325" s="70"/>
      <c r="E325" s="60"/>
      <c r="F325" s="71"/>
      <c r="G325" s="71"/>
      <c r="H325" s="72"/>
      <c r="I325" s="60"/>
      <c r="J325" s="60"/>
      <c r="K325" s="60"/>
      <c r="L325" s="60"/>
      <c r="M325" s="60"/>
      <c r="N325" s="60"/>
      <c r="O325" s="60"/>
      <c r="P325" s="60"/>
      <c r="Q325" s="60"/>
      <c r="R325" s="60"/>
      <c r="S325" s="60"/>
      <c r="T325" s="60"/>
    </row>
    <row r="326" s="59" customFormat="1" spans="1:20">
      <c r="A326" s="60"/>
      <c r="B326" s="60"/>
      <c r="C326" s="60"/>
      <c r="D326" s="70"/>
      <c r="E326" s="60"/>
      <c r="F326" s="71"/>
      <c r="G326" s="71"/>
      <c r="H326" s="72"/>
      <c r="I326" s="60"/>
      <c r="J326" s="60"/>
      <c r="K326" s="60"/>
      <c r="L326" s="60"/>
      <c r="M326" s="60"/>
      <c r="N326" s="60"/>
      <c r="O326" s="60"/>
      <c r="P326" s="60"/>
      <c r="Q326" s="60"/>
      <c r="R326" s="60"/>
      <c r="S326" s="60"/>
      <c r="T326" s="60"/>
    </row>
    <row r="327" s="59" customFormat="1" spans="1:20">
      <c r="A327" s="60"/>
      <c r="B327" s="60"/>
      <c r="C327" s="60"/>
      <c r="D327" s="70"/>
      <c r="E327" s="60"/>
      <c r="F327" s="71"/>
      <c r="G327" s="71"/>
      <c r="H327" s="72"/>
      <c r="I327" s="60"/>
      <c r="J327" s="60"/>
      <c r="K327" s="60"/>
      <c r="L327" s="60"/>
      <c r="M327" s="60"/>
      <c r="N327" s="60"/>
      <c r="O327" s="60"/>
      <c r="P327" s="60"/>
      <c r="Q327" s="60"/>
      <c r="R327" s="60"/>
      <c r="S327" s="60"/>
      <c r="T327" s="60"/>
    </row>
    <row r="328" s="59" customFormat="1" spans="1:20">
      <c r="A328" s="60"/>
      <c r="B328" s="60"/>
      <c r="C328" s="60"/>
      <c r="D328" s="70"/>
      <c r="E328" s="60"/>
      <c r="F328" s="71"/>
      <c r="G328" s="71"/>
      <c r="H328" s="72"/>
      <c r="I328" s="60"/>
      <c r="J328" s="60"/>
      <c r="K328" s="60"/>
      <c r="L328" s="60"/>
      <c r="M328" s="60"/>
      <c r="N328" s="60"/>
      <c r="O328" s="60"/>
      <c r="P328" s="60"/>
      <c r="Q328" s="60"/>
      <c r="R328" s="60"/>
      <c r="S328" s="60"/>
      <c r="T328" s="60"/>
    </row>
    <row r="329" s="59" customFormat="1" spans="1:20">
      <c r="A329" s="60"/>
      <c r="B329" s="60"/>
      <c r="C329" s="60"/>
      <c r="D329" s="70"/>
      <c r="E329" s="60"/>
      <c r="F329" s="71"/>
      <c r="G329" s="71"/>
      <c r="H329" s="72"/>
      <c r="I329" s="60"/>
      <c r="J329" s="60"/>
      <c r="K329" s="60"/>
      <c r="L329" s="60"/>
      <c r="M329" s="60"/>
      <c r="N329" s="60"/>
      <c r="O329" s="60"/>
      <c r="P329" s="60"/>
      <c r="Q329" s="60"/>
      <c r="R329" s="60"/>
      <c r="S329" s="60"/>
      <c r="T329" s="60"/>
    </row>
    <row r="330" s="59" customFormat="1" spans="1:20">
      <c r="A330" s="60"/>
      <c r="B330" s="60"/>
      <c r="C330" s="60"/>
      <c r="D330" s="70"/>
      <c r="E330" s="60"/>
      <c r="F330" s="71"/>
      <c r="G330" s="71"/>
      <c r="H330" s="72"/>
      <c r="I330" s="60"/>
      <c r="J330" s="60"/>
      <c r="K330" s="60"/>
      <c r="L330" s="60"/>
      <c r="M330" s="60"/>
      <c r="N330" s="60"/>
      <c r="O330" s="60"/>
      <c r="P330" s="60"/>
      <c r="Q330" s="60"/>
      <c r="R330" s="60"/>
      <c r="S330" s="60"/>
      <c r="T330" s="60"/>
    </row>
    <row r="331" s="59" customFormat="1" spans="1:20">
      <c r="A331" s="60"/>
      <c r="B331" s="60"/>
      <c r="C331" s="60"/>
      <c r="D331" s="70"/>
      <c r="E331" s="60"/>
      <c r="F331" s="71"/>
      <c r="G331" s="71"/>
      <c r="H331" s="72"/>
      <c r="I331" s="60"/>
      <c r="J331" s="60"/>
      <c r="K331" s="60"/>
      <c r="L331" s="60"/>
      <c r="M331" s="60"/>
      <c r="N331" s="60"/>
      <c r="O331" s="60"/>
      <c r="P331" s="60"/>
      <c r="Q331" s="60"/>
      <c r="R331" s="60"/>
      <c r="S331" s="60"/>
      <c r="T331" s="60"/>
    </row>
    <row r="332" s="59" customFormat="1" spans="1:20">
      <c r="A332" s="60"/>
      <c r="B332" s="60"/>
      <c r="C332" s="60"/>
      <c r="D332" s="70"/>
      <c r="E332" s="60"/>
      <c r="F332" s="71"/>
      <c r="G332" s="71"/>
      <c r="H332" s="72"/>
      <c r="I332" s="60"/>
      <c r="J332" s="60"/>
      <c r="K332" s="60"/>
      <c r="L332" s="60"/>
      <c r="M332" s="60"/>
      <c r="N332" s="60"/>
      <c r="O332" s="60"/>
      <c r="P332" s="60"/>
      <c r="Q332" s="60"/>
      <c r="R332" s="60"/>
      <c r="S332" s="60"/>
      <c r="T332" s="60"/>
    </row>
    <row r="333" s="59" customFormat="1" spans="1:20">
      <c r="A333" s="60"/>
      <c r="B333" s="60"/>
      <c r="C333" s="60"/>
      <c r="D333" s="70"/>
      <c r="E333" s="60"/>
      <c r="F333" s="71"/>
      <c r="G333" s="71"/>
      <c r="H333" s="72"/>
      <c r="I333" s="60"/>
      <c r="J333" s="60"/>
      <c r="K333" s="60"/>
      <c r="L333" s="60"/>
      <c r="M333" s="60"/>
      <c r="N333" s="60"/>
      <c r="O333" s="60"/>
      <c r="P333" s="60"/>
      <c r="Q333" s="60"/>
      <c r="R333" s="60"/>
      <c r="S333" s="60"/>
      <c r="T333" s="60"/>
    </row>
    <row r="334" s="59" customFormat="1" spans="1:20">
      <c r="A334" s="60"/>
      <c r="B334" s="60"/>
      <c r="C334" s="60"/>
      <c r="D334" s="70"/>
      <c r="E334" s="60"/>
      <c r="F334" s="71"/>
      <c r="G334" s="71"/>
      <c r="H334" s="72"/>
      <c r="I334" s="60"/>
      <c r="J334" s="60"/>
      <c r="K334" s="60"/>
      <c r="L334" s="60"/>
      <c r="M334" s="60"/>
      <c r="N334" s="60"/>
      <c r="O334" s="60"/>
      <c r="P334" s="60"/>
      <c r="Q334" s="60"/>
      <c r="R334" s="60"/>
      <c r="S334" s="60"/>
      <c r="T334" s="60"/>
    </row>
    <row r="335" s="59" customFormat="1" spans="1:20">
      <c r="A335" s="60"/>
      <c r="B335" s="60"/>
      <c r="C335" s="60"/>
      <c r="D335" s="70"/>
      <c r="E335" s="60"/>
      <c r="F335" s="71"/>
      <c r="G335" s="71"/>
      <c r="H335" s="72"/>
      <c r="I335" s="60"/>
      <c r="J335" s="60"/>
      <c r="K335" s="60"/>
      <c r="L335" s="60"/>
      <c r="M335" s="60"/>
      <c r="N335" s="60"/>
      <c r="O335" s="60"/>
      <c r="P335" s="60"/>
      <c r="Q335" s="60"/>
      <c r="R335" s="60"/>
      <c r="S335" s="60"/>
      <c r="T335" s="60"/>
    </row>
    <row r="336" s="59" customFormat="1" spans="1:20">
      <c r="A336" s="60"/>
      <c r="B336" s="60"/>
      <c r="C336" s="60"/>
      <c r="D336" s="70"/>
      <c r="E336" s="60"/>
      <c r="F336" s="71"/>
      <c r="G336" s="71"/>
      <c r="H336" s="72"/>
      <c r="I336" s="60"/>
      <c r="J336" s="60"/>
      <c r="K336" s="60"/>
      <c r="L336" s="60"/>
      <c r="M336" s="60"/>
      <c r="N336" s="60"/>
      <c r="O336" s="60"/>
      <c r="P336" s="60"/>
      <c r="Q336" s="60"/>
      <c r="R336" s="60"/>
      <c r="S336" s="60"/>
      <c r="T336" s="60"/>
    </row>
    <row r="337" s="59" customFormat="1" spans="1:20">
      <c r="A337" s="60"/>
      <c r="B337" s="60"/>
      <c r="C337" s="60"/>
      <c r="D337" s="70"/>
      <c r="E337" s="60"/>
      <c r="F337" s="71"/>
      <c r="G337" s="71"/>
      <c r="H337" s="72"/>
      <c r="I337" s="60"/>
      <c r="J337" s="60"/>
      <c r="K337" s="60"/>
      <c r="L337" s="60"/>
      <c r="M337" s="60"/>
      <c r="N337" s="60"/>
      <c r="O337" s="60"/>
      <c r="P337" s="60"/>
      <c r="Q337" s="60"/>
      <c r="R337" s="60"/>
      <c r="S337" s="60"/>
      <c r="T337" s="60"/>
    </row>
    <row r="338" s="59" customFormat="1" spans="1:20">
      <c r="A338" s="60"/>
      <c r="B338" s="60"/>
      <c r="C338" s="60"/>
      <c r="D338" s="70"/>
      <c r="E338" s="60"/>
      <c r="F338" s="71"/>
      <c r="G338" s="71"/>
      <c r="H338" s="72"/>
      <c r="I338" s="60"/>
      <c r="J338" s="60"/>
      <c r="K338" s="60"/>
      <c r="L338" s="60"/>
      <c r="M338" s="60"/>
      <c r="N338" s="60"/>
      <c r="O338" s="60"/>
      <c r="P338" s="60"/>
      <c r="Q338" s="60"/>
      <c r="R338" s="60"/>
      <c r="S338" s="60"/>
      <c r="T338" s="60"/>
    </row>
    <row r="339" s="59" customFormat="1" spans="1:20">
      <c r="A339" s="60"/>
      <c r="B339" s="60"/>
      <c r="C339" s="60"/>
      <c r="D339" s="70"/>
      <c r="E339" s="60"/>
      <c r="F339" s="71"/>
      <c r="G339" s="71"/>
      <c r="H339" s="72"/>
      <c r="I339" s="60"/>
      <c r="J339" s="60"/>
      <c r="K339" s="60"/>
      <c r="L339" s="60"/>
      <c r="M339" s="60"/>
      <c r="N339" s="60"/>
      <c r="O339" s="60"/>
      <c r="P339" s="60"/>
      <c r="Q339" s="60"/>
      <c r="R339" s="60"/>
      <c r="S339" s="60"/>
      <c r="T339" s="60"/>
    </row>
    <row r="340" s="59" customFormat="1" spans="1:20">
      <c r="A340" s="60"/>
      <c r="B340" s="60"/>
      <c r="C340" s="60"/>
      <c r="D340" s="70"/>
      <c r="E340" s="60"/>
      <c r="F340" s="71"/>
      <c r="G340" s="71"/>
      <c r="H340" s="72"/>
      <c r="I340" s="60"/>
      <c r="J340" s="60"/>
      <c r="K340" s="60"/>
      <c r="L340" s="60"/>
      <c r="M340" s="60"/>
      <c r="N340" s="60"/>
      <c r="O340" s="60"/>
      <c r="P340" s="60"/>
      <c r="Q340" s="60"/>
      <c r="R340" s="60"/>
      <c r="S340" s="60"/>
      <c r="T340" s="60"/>
    </row>
    <row r="341" s="59" customFormat="1" spans="1:20">
      <c r="A341" s="60"/>
      <c r="B341" s="60"/>
      <c r="C341" s="60"/>
      <c r="D341" s="70"/>
      <c r="E341" s="60"/>
      <c r="F341" s="71"/>
      <c r="G341" s="71"/>
      <c r="H341" s="72"/>
      <c r="I341" s="60"/>
      <c r="J341" s="60"/>
      <c r="K341" s="60"/>
      <c r="L341" s="60"/>
      <c r="M341" s="60"/>
      <c r="N341" s="60"/>
      <c r="O341" s="60"/>
      <c r="P341" s="60"/>
      <c r="Q341" s="60"/>
      <c r="R341" s="60"/>
      <c r="S341" s="60"/>
      <c r="T341" s="60"/>
    </row>
    <row r="342" s="59" customFormat="1" spans="1:20">
      <c r="A342" s="60"/>
      <c r="B342" s="60"/>
      <c r="C342" s="60"/>
      <c r="D342" s="70"/>
      <c r="E342" s="60"/>
      <c r="F342" s="71"/>
      <c r="G342" s="71"/>
      <c r="H342" s="72"/>
      <c r="I342" s="60"/>
      <c r="J342" s="60"/>
      <c r="K342" s="60"/>
      <c r="L342" s="60"/>
      <c r="M342" s="60"/>
      <c r="N342" s="60"/>
      <c r="O342" s="60"/>
      <c r="P342" s="60"/>
      <c r="Q342" s="60"/>
      <c r="R342" s="60"/>
      <c r="S342" s="60"/>
      <c r="T342" s="60"/>
    </row>
    <row r="343" s="59" customFormat="1" spans="1:20">
      <c r="A343" s="60"/>
      <c r="B343" s="60"/>
      <c r="C343" s="60"/>
      <c r="D343" s="70"/>
      <c r="E343" s="60"/>
      <c r="F343" s="71"/>
      <c r="G343" s="71"/>
      <c r="H343" s="72"/>
      <c r="I343" s="60"/>
      <c r="J343" s="60"/>
      <c r="K343" s="60"/>
      <c r="L343" s="60"/>
      <c r="M343" s="60"/>
      <c r="N343" s="60"/>
      <c r="O343" s="60"/>
      <c r="P343" s="60"/>
      <c r="Q343" s="60"/>
      <c r="R343" s="60"/>
      <c r="S343" s="60"/>
      <c r="T343" s="60"/>
    </row>
    <row r="344" s="59" customFormat="1" spans="1:20">
      <c r="A344" s="60"/>
      <c r="B344" s="60"/>
      <c r="C344" s="60"/>
      <c r="D344" s="70"/>
      <c r="E344" s="60"/>
      <c r="F344" s="71"/>
      <c r="G344" s="71"/>
      <c r="H344" s="72"/>
      <c r="I344" s="60"/>
      <c r="J344" s="60"/>
      <c r="K344" s="60"/>
      <c r="L344" s="60"/>
      <c r="M344" s="60"/>
      <c r="N344" s="60"/>
      <c r="O344" s="60"/>
      <c r="P344" s="60"/>
      <c r="Q344" s="60"/>
      <c r="R344" s="60"/>
      <c r="S344" s="60"/>
      <c r="T344" s="60"/>
    </row>
    <row r="345" s="59" customFormat="1" spans="1:20">
      <c r="A345" s="60"/>
      <c r="B345" s="60"/>
      <c r="C345" s="60"/>
      <c r="D345" s="70"/>
      <c r="E345" s="60"/>
      <c r="F345" s="71"/>
      <c r="G345" s="71"/>
      <c r="H345" s="72"/>
      <c r="I345" s="60"/>
      <c r="J345" s="60"/>
      <c r="K345" s="60"/>
      <c r="L345" s="60"/>
      <c r="M345" s="60"/>
      <c r="N345" s="60"/>
      <c r="O345" s="60"/>
      <c r="P345" s="60"/>
      <c r="Q345" s="60"/>
      <c r="R345" s="60"/>
      <c r="S345" s="60"/>
      <c r="T345" s="60"/>
    </row>
    <row r="346" s="59" customFormat="1" spans="1:20">
      <c r="A346" s="60"/>
      <c r="B346" s="60"/>
      <c r="C346" s="60"/>
      <c r="D346" s="70"/>
      <c r="E346" s="60"/>
      <c r="F346" s="71"/>
      <c r="G346" s="71"/>
      <c r="H346" s="72"/>
      <c r="I346" s="60"/>
      <c r="J346" s="60"/>
      <c r="K346" s="60"/>
      <c r="L346" s="60"/>
      <c r="M346" s="60"/>
      <c r="N346" s="60"/>
      <c r="O346" s="60"/>
      <c r="P346" s="60"/>
      <c r="Q346" s="60"/>
      <c r="R346" s="60"/>
      <c r="S346" s="60"/>
      <c r="T346" s="60"/>
    </row>
    <row r="347" s="59" customFormat="1" spans="1:20">
      <c r="A347" s="60"/>
      <c r="B347" s="60"/>
      <c r="C347" s="60"/>
      <c r="D347" s="70"/>
      <c r="E347" s="60"/>
      <c r="F347" s="71"/>
      <c r="G347" s="71"/>
      <c r="H347" s="72"/>
      <c r="I347" s="60"/>
      <c r="J347" s="60"/>
      <c r="K347" s="60"/>
      <c r="L347" s="60"/>
      <c r="M347" s="60"/>
      <c r="N347" s="60"/>
      <c r="O347" s="60"/>
      <c r="P347" s="60"/>
      <c r="Q347" s="60"/>
      <c r="R347" s="60"/>
      <c r="S347" s="60"/>
      <c r="T347" s="60"/>
    </row>
    <row r="348" s="59" customFormat="1" spans="1:20">
      <c r="A348" s="60"/>
      <c r="B348" s="60"/>
      <c r="C348" s="60"/>
      <c r="D348" s="70"/>
      <c r="E348" s="60"/>
      <c r="F348" s="71"/>
      <c r="G348" s="71"/>
      <c r="H348" s="72"/>
      <c r="I348" s="60"/>
      <c r="J348" s="60"/>
      <c r="K348" s="60"/>
      <c r="L348" s="60"/>
      <c r="M348" s="60"/>
      <c r="N348" s="60"/>
      <c r="O348" s="60"/>
      <c r="P348" s="60"/>
      <c r="Q348" s="60"/>
      <c r="R348" s="60"/>
      <c r="S348" s="60"/>
      <c r="T348" s="60"/>
    </row>
    <row r="349" s="59" customFormat="1" spans="1:20">
      <c r="A349" s="60"/>
      <c r="B349" s="60"/>
      <c r="C349" s="60"/>
      <c r="D349" s="70"/>
      <c r="E349" s="60"/>
      <c r="F349" s="71"/>
      <c r="G349" s="71"/>
      <c r="H349" s="72"/>
      <c r="I349" s="60"/>
      <c r="J349" s="60"/>
      <c r="K349" s="60"/>
      <c r="L349" s="60"/>
      <c r="M349" s="60"/>
      <c r="N349" s="60"/>
      <c r="O349" s="60"/>
      <c r="P349" s="60"/>
      <c r="Q349" s="60"/>
      <c r="R349" s="60"/>
      <c r="S349" s="60"/>
      <c r="T349" s="60"/>
    </row>
    <row r="350" s="59" customFormat="1" spans="1:20">
      <c r="A350" s="60"/>
      <c r="B350" s="60"/>
      <c r="C350" s="60"/>
      <c r="D350" s="70"/>
      <c r="E350" s="60"/>
      <c r="F350" s="71"/>
      <c r="G350" s="71"/>
      <c r="H350" s="72"/>
      <c r="I350" s="60"/>
      <c r="J350" s="60"/>
      <c r="K350" s="60"/>
      <c r="L350" s="60"/>
      <c r="M350" s="60"/>
      <c r="N350" s="60"/>
      <c r="O350" s="60"/>
      <c r="P350" s="60"/>
      <c r="Q350" s="60"/>
      <c r="R350" s="60"/>
      <c r="S350" s="60"/>
      <c r="T350" s="60"/>
    </row>
    <row r="351" s="59" customFormat="1" spans="1:20">
      <c r="A351" s="60"/>
      <c r="B351" s="60"/>
      <c r="C351" s="60"/>
      <c r="D351" s="70"/>
      <c r="E351" s="60"/>
      <c r="F351" s="71"/>
      <c r="G351" s="71"/>
      <c r="H351" s="72"/>
      <c r="I351" s="60"/>
      <c r="J351" s="60"/>
      <c r="K351" s="60"/>
      <c r="L351" s="60"/>
      <c r="M351" s="60"/>
      <c r="N351" s="60"/>
      <c r="O351" s="60"/>
      <c r="P351" s="60"/>
      <c r="Q351" s="60"/>
      <c r="R351" s="60"/>
      <c r="S351" s="60"/>
      <c r="T351" s="60"/>
    </row>
    <row r="352" s="59" customFormat="1" spans="1:20">
      <c r="A352" s="60"/>
      <c r="B352" s="60"/>
      <c r="C352" s="60"/>
      <c r="D352" s="70"/>
      <c r="E352" s="60"/>
      <c r="F352" s="71"/>
      <c r="G352" s="71"/>
      <c r="H352" s="72"/>
      <c r="I352" s="60"/>
      <c r="J352" s="60"/>
      <c r="K352" s="60"/>
      <c r="L352" s="60"/>
      <c r="M352" s="60"/>
      <c r="N352" s="60"/>
      <c r="O352" s="60"/>
      <c r="P352" s="60"/>
      <c r="Q352" s="60"/>
      <c r="R352" s="60"/>
      <c r="S352" s="60"/>
      <c r="T352" s="60"/>
    </row>
    <row r="353" s="59" customFormat="1" spans="1:20">
      <c r="A353" s="60"/>
      <c r="B353" s="60"/>
      <c r="C353" s="60"/>
      <c r="D353" s="70"/>
      <c r="E353" s="60"/>
      <c r="F353" s="71"/>
      <c r="G353" s="71"/>
      <c r="H353" s="72"/>
      <c r="I353" s="60"/>
      <c r="J353" s="60"/>
      <c r="K353" s="60"/>
      <c r="L353" s="60"/>
      <c r="M353" s="60"/>
      <c r="N353" s="60"/>
      <c r="O353" s="60"/>
      <c r="P353" s="60"/>
      <c r="Q353" s="60"/>
      <c r="R353" s="60"/>
      <c r="S353" s="60"/>
      <c r="T353" s="60"/>
    </row>
    <row r="354" s="59" customFormat="1" spans="1:20">
      <c r="A354" s="60"/>
      <c r="B354" s="60"/>
      <c r="C354" s="60"/>
      <c r="D354" s="70"/>
      <c r="E354" s="60"/>
      <c r="F354" s="71"/>
      <c r="G354" s="71"/>
      <c r="H354" s="72"/>
      <c r="I354" s="60"/>
      <c r="J354" s="60"/>
      <c r="K354" s="60"/>
      <c r="L354" s="60"/>
      <c r="M354" s="60"/>
      <c r="N354" s="60"/>
      <c r="O354" s="60"/>
      <c r="P354" s="60"/>
      <c r="Q354" s="60"/>
      <c r="R354" s="60"/>
      <c r="S354" s="60"/>
      <c r="T354" s="60"/>
    </row>
    <row r="355" s="59" customFormat="1" spans="1:20">
      <c r="A355" s="60"/>
      <c r="B355" s="60"/>
      <c r="C355" s="60"/>
      <c r="D355" s="70"/>
      <c r="E355" s="60"/>
      <c r="F355" s="71"/>
      <c r="G355" s="71"/>
      <c r="H355" s="72"/>
      <c r="I355" s="60"/>
      <c r="J355" s="60"/>
      <c r="K355" s="60"/>
      <c r="L355" s="60"/>
      <c r="M355" s="60"/>
      <c r="N355" s="60"/>
      <c r="O355" s="60"/>
      <c r="P355" s="60"/>
      <c r="Q355" s="60"/>
      <c r="R355" s="60"/>
      <c r="S355" s="60"/>
      <c r="T355" s="60"/>
    </row>
    <row r="356" s="59" customFormat="1" spans="1:20">
      <c r="A356" s="60"/>
      <c r="B356" s="60"/>
      <c r="C356" s="60"/>
      <c r="D356" s="70"/>
      <c r="E356" s="60"/>
      <c r="F356" s="71"/>
      <c r="G356" s="71"/>
      <c r="H356" s="72"/>
      <c r="I356" s="60"/>
      <c r="J356" s="60"/>
      <c r="K356" s="60"/>
      <c r="L356" s="60"/>
      <c r="M356" s="60"/>
      <c r="N356" s="60"/>
      <c r="O356" s="60"/>
      <c r="P356" s="60"/>
      <c r="Q356" s="60"/>
      <c r="R356" s="60"/>
      <c r="S356" s="60"/>
      <c r="T356" s="60"/>
    </row>
    <row r="357" s="59" customFormat="1" spans="1:20">
      <c r="A357" s="60"/>
      <c r="B357" s="60"/>
      <c r="C357" s="60"/>
      <c r="D357" s="70"/>
      <c r="E357" s="60"/>
      <c r="F357" s="71"/>
      <c r="G357" s="71"/>
      <c r="H357" s="72"/>
      <c r="I357" s="60"/>
      <c r="J357" s="60"/>
      <c r="K357" s="60"/>
      <c r="L357" s="60"/>
      <c r="M357" s="60"/>
      <c r="N357" s="60"/>
      <c r="O357" s="60"/>
      <c r="P357" s="60"/>
      <c r="Q357" s="60"/>
      <c r="R357" s="60"/>
      <c r="S357" s="60"/>
      <c r="T357" s="60"/>
    </row>
    <row r="358" s="59" customFormat="1" spans="1:20">
      <c r="A358" s="60"/>
      <c r="B358" s="60"/>
      <c r="C358" s="60"/>
      <c r="D358" s="70"/>
      <c r="E358" s="60"/>
      <c r="F358" s="71"/>
      <c r="G358" s="71"/>
      <c r="H358" s="72"/>
      <c r="I358" s="60"/>
      <c r="J358" s="60"/>
      <c r="K358" s="60"/>
      <c r="L358" s="60"/>
      <c r="M358" s="60"/>
      <c r="N358" s="60"/>
      <c r="O358" s="60"/>
      <c r="P358" s="60"/>
      <c r="Q358" s="60"/>
      <c r="R358" s="60"/>
      <c r="S358" s="60"/>
      <c r="T358" s="60"/>
    </row>
    <row r="359" s="59" customFormat="1" spans="1:20">
      <c r="A359" s="60"/>
      <c r="B359" s="60"/>
      <c r="C359" s="60"/>
      <c r="D359" s="70"/>
      <c r="E359" s="60"/>
      <c r="F359" s="71"/>
      <c r="G359" s="71"/>
      <c r="H359" s="72"/>
      <c r="I359" s="60"/>
      <c r="J359" s="60"/>
      <c r="K359" s="60"/>
      <c r="L359" s="60"/>
      <c r="M359" s="60"/>
      <c r="N359" s="60"/>
      <c r="O359" s="60"/>
      <c r="P359" s="60"/>
      <c r="Q359" s="60"/>
      <c r="R359" s="60"/>
      <c r="S359" s="60"/>
      <c r="T359" s="60"/>
    </row>
    <row r="360" s="59" customFormat="1" spans="1:20">
      <c r="A360" s="60"/>
      <c r="B360" s="60"/>
      <c r="C360" s="60"/>
      <c r="D360" s="70"/>
      <c r="E360" s="60"/>
      <c r="F360" s="71"/>
      <c r="G360" s="71"/>
      <c r="H360" s="72"/>
      <c r="I360" s="60"/>
      <c r="J360" s="60"/>
      <c r="K360" s="60"/>
      <c r="L360" s="60"/>
      <c r="M360" s="60"/>
      <c r="N360" s="60"/>
      <c r="O360" s="60"/>
      <c r="P360" s="60"/>
      <c r="Q360" s="60"/>
      <c r="R360" s="60"/>
      <c r="S360" s="60"/>
      <c r="T360" s="60"/>
    </row>
    <row r="361" s="59" customFormat="1" spans="1:20">
      <c r="A361" s="60"/>
      <c r="B361" s="60"/>
      <c r="C361" s="60"/>
      <c r="D361" s="70"/>
      <c r="E361" s="60"/>
      <c r="F361" s="71"/>
      <c r="G361" s="71"/>
      <c r="H361" s="72"/>
      <c r="I361" s="60"/>
      <c r="J361" s="60"/>
      <c r="K361" s="60"/>
      <c r="L361" s="60"/>
      <c r="M361" s="60"/>
      <c r="N361" s="60"/>
      <c r="O361" s="60"/>
      <c r="P361" s="60"/>
      <c r="Q361" s="60"/>
      <c r="R361" s="60"/>
      <c r="S361" s="60"/>
      <c r="T361" s="60"/>
    </row>
    <row r="362" s="59" customFormat="1" spans="1:20">
      <c r="A362" s="60"/>
      <c r="B362" s="60"/>
      <c r="C362" s="60"/>
      <c r="D362" s="70"/>
      <c r="E362" s="60"/>
      <c r="F362" s="71"/>
      <c r="G362" s="71"/>
      <c r="H362" s="72"/>
      <c r="I362" s="60"/>
      <c r="J362" s="60"/>
      <c r="K362" s="60"/>
      <c r="L362" s="60"/>
      <c r="M362" s="60"/>
      <c r="N362" s="60"/>
      <c r="O362" s="60"/>
      <c r="P362" s="60"/>
      <c r="Q362" s="60"/>
      <c r="R362" s="60"/>
      <c r="S362" s="60"/>
      <c r="T362" s="60"/>
    </row>
    <row r="363" s="59" customFormat="1" spans="1:20">
      <c r="A363" s="60"/>
      <c r="B363" s="60"/>
      <c r="C363" s="60"/>
      <c r="D363" s="70"/>
      <c r="E363" s="60"/>
      <c r="F363" s="71"/>
      <c r="G363" s="71"/>
      <c r="H363" s="72"/>
      <c r="I363" s="60"/>
      <c r="J363" s="60"/>
      <c r="K363" s="60"/>
      <c r="L363" s="60"/>
      <c r="M363" s="60"/>
      <c r="N363" s="60"/>
      <c r="O363" s="60"/>
      <c r="P363" s="60"/>
      <c r="Q363" s="60"/>
      <c r="R363" s="60"/>
      <c r="S363" s="60"/>
      <c r="T363" s="60"/>
    </row>
    <row r="364" s="59" customFormat="1" spans="1:20">
      <c r="A364" s="60"/>
      <c r="B364" s="60"/>
      <c r="C364" s="60"/>
      <c r="D364" s="70"/>
      <c r="E364" s="60"/>
      <c r="F364" s="71"/>
      <c r="G364" s="71"/>
      <c r="H364" s="72"/>
      <c r="I364" s="60"/>
      <c r="J364" s="60"/>
      <c r="K364" s="60"/>
      <c r="L364" s="60"/>
      <c r="M364" s="60"/>
      <c r="N364" s="60"/>
      <c r="O364" s="60"/>
      <c r="P364" s="60"/>
      <c r="Q364" s="60"/>
      <c r="R364" s="60"/>
      <c r="S364" s="60"/>
      <c r="T364" s="60"/>
    </row>
    <row r="365" s="59" customFormat="1" spans="1:20">
      <c r="A365" s="60"/>
      <c r="B365" s="60"/>
      <c r="C365" s="60"/>
      <c r="D365" s="70"/>
      <c r="E365" s="60"/>
      <c r="F365" s="71"/>
      <c r="G365" s="71"/>
      <c r="H365" s="72"/>
      <c r="I365" s="60"/>
      <c r="J365" s="60"/>
      <c r="K365" s="60"/>
      <c r="L365" s="60"/>
      <c r="M365" s="60"/>
      <c r="N365" s="60"/>
      <c r="O365" s="60"/>
      <c r="P365" s="60"/>
      <c r="Q365" s="60"/>
      <c r="R365" s="60"/>
      <c r="S365" s="60"/>
      <c r="T365" s="60"/>
    </row>
    <row r="366" s="59" customFormat="1" spans="1:20">
      <c r="A366" s="60"/>
      <c r="B366" s="60"/>
      <c r="C366" s="60"/>
      <c r="D366" s="70"/>
      <c r="E366" s="60"/>
      <c r="F366" s="71"/>
      <c r="G366" s="71"/>
      <c r="H366" s="72"/>
      <c r="I366" s="60"/>
      <c r="J366" s="60"/>
      <c r="K366" s="60"/>
      <c r="L366" s="60"/>
      <c r="M366" s="60"/>
      <c r="N366" s="60"/>
      <c r="O366" s="60"/>
      <c r="P366" s="60"/>
      <c r="Q366" s="60"/>
      <c r="R366" s="60"/>
      <c r="S366" s="60"/>
      <c r="T366" s="60"/>
    </row>
    <row r="367" s="59" customFormat="1" spans="1:20">
      <c r="A367" s="60"/>
      <c r="B367" s="60"/>
      <c r="C367" s="60"/>
      <c r="D367" s="70"/>
      <c r="E367" s="60"/>
      <c r="F367" s="71"/>
      <c r="G367" s="71"/>
      <c r="H367" s="72"/>
      <c r="I367" s="60"/>
      <c r="J367" s="60"/>
      <c r="K367" s="60"/>
      <c r="L367" s="60"/>
      <c r="M367" s="60"/>
      <c r="N367" s="60"/>
      <c r="O367" s="60"/>
      <c r="P367" s="60"/>
      <c r="Q367" s="60"/>
      <c r="R367" s="60"/>
      <c r="S367" s="60"/>
      <c r="T367" s="60"/>
    </row>
    <row r="368" s="59" customFormat="1" spans="1:20">
      <c r="A368" s="60"/>
      <c r="B368" s="60"/>
      <c r="C368" s="60"/>
      <c r="D368" s="70"/>
      <c r="E368" s="60"/>
      <c r="F368" s="71"/>
      <c r="G368" s="71"/>
      <c r="H368" s="72"/>
      <c r="I368" s="60"/>
      <c r="J368" s="60"/>
      <c r="K368" s="60"/>
      <c r="L368" s="60"/>
      <c r="M368" s="60"/>
      <c r="N368" s="60"/>
      <c r="O368" s="60"/>
      <c r="P368" s="60"/>
      <c r="Q368" s="60"/>
      <c r="R368" s="60"/>
      <c r="S368" s="60"/>
      <c r="T368" s="60"/>
    </row>
    <row r="369" s="59" customFormat="1" spans="1:20">
      <c r="A369" s="60"/>
      <c r="B369" s="60"/>
      <c r="C369" s="60"/>
      <c r="D369" s="70"/>
      <c r="E369" s="60"/>
      <c r="F369" s="71"/>
      <c r="G369" s="71"/>
      <c r="H369" s="72"/>
      <c r="I369" s="60"/>
      <c r="J369" s="60"/>
      <c r="K369" s="60"/>
      <c r="L369" s="60"/>
      <c r="M369" s="60"/>
      <c r="N369" s="60"/>
      <c r="O369" s="60"/>
      <c r="P369" s="60"/>
      <c r="Q369" s="60"/>
      <c r="R369" s="60"/>
      <c r="S369" s="60"/>
      <c r="T369" s="60"/>
    </row>
    <row r="370" s="59" customFormat="1" spans="1:20">
      <c r="A370" s="60"/>
      <c r="B370" s="60"/>
      <c r="C370" s="60"/>
      <c r="D370" s="70"/>
      <c r="E370" s="60"/>
      <c r="F370" s="71"/>
      <c r="G370" s="71"/>
      <c r="H370" s="72"/>
      <c r="I370" s="60"/>
      <c r="J370" s="60"/>
      <c r="K370" s="60"/>
      <c r="L370" s="60"/>
      <c r="M370" s="60"/>
      <c r="N370" s="60"/>
      <c r="O370" s="60"/>
      <c r="P370" s="60"/>
      <c r="Q370" s="60"/>
      <c r="R370" s="60"/>
      <c r="S370" s="60"/>
      <c r="T370" s="60"/>
    </row>
    <row r="371" s="59" customFormat="1" spans="1:20">
      <c r="A371" s="60"/>
      <c r="B371" s="60"/>
      <c r="C371" s="60"/>
      <c r="D371" s="70"/>
      <c r="E371" s="60"/>
      <c r="F371" s="71"/>
      <c r="G371" s="71"/>
      <c r="H371" s="72"/>
      <c r="I371" s="60"/>
      <c r="J371" s="60"/>
      <c r="K371" s="60"/>
      <c r="L371" s="60"/>
      <c r="M371" s="60"/>
      <c r="N371" s="60"/>
      <c r="O371" s="60"/>
      <c r="P371" s="60"/>
      <c r="Q371" s="60"/>
      <c r="R371" s="60"/>
      <c r="S371" s="60"/>
      <c r="T371" s="60"/>
    </row>
    <row r="372" s="59" customFormat="1" spans="1:20">
      <c r="A372" s="60"/>
      <c r="B372" s="60"/>
      <c r="C372" s="60"/>
      <c r="D372" s="70"/>
      <c r="E372" s="60"/>
      <c r="F372" s="71"/>
      <c r="G372" s="71"/>
      <c r="H372" s="72"/>
      <c r="I372" s="60"/>
      <c r="J372" s="60"/>
      <c r="K372" s="60"/>
      <c r="L372" s="60"/>
      <c r="M372" s="60"/>
      <c r="N372" s="60"/>
      <c r="O372" s="60"/>
      <c r="P372" s="60"/>
      <c r="Q372" s="60"/>
      <c r="R372" s="60"/>
      <c r="S372" s="60"/>
      <c r="T372" s="60"/>
    </row>
    <row r="373" s="59" customFormat="1" spans="1:20">
      <c r="A373" s="60"/>
      <c r="B373" s="60"/>
      <c r="C373" s="60"/>
      <c r="D373" s="70"/>
      <c r="E373" s="60"/>
      <c r="F373" s="71"/>
      <c r="G373" s="71"/>
      <c r="H373" s="72"/>
      <c r="I373" s="60"/>
      <c r="J373" s="60"/>
      <c r="K373" s="60"/>
      <c r="L373" s="60"/>
      <c r="M373" s="60"/>
      <c r="N373" s="60"/>
      <c r="O373" s="60"/>
      <c r="P373" s="60"/>
      <c r="Q373" s="60"/>
      <c r="R373" s="60"/>
      <c r="S373" s="60"/>
      <c r="T373" s="60"/>
    </row>
    <row r="374" s="59" customFormat="1" spans="1:20">
      <c r="A374" s="60"/>
      <c r="B374" s="60"/>
      <c r="C374" s="60"/>
      <c r="D374" s="70"/>
      <c r="E374" s="60"/>
      <c r="F374" s="71"/>
      <c r="G374" s="71"/>
      <c r="H374" s="72"/>
      <c r="I374" s="60"/>
      <c r="J374" s="60"/>
      <c r="K374" s="60"/>
      <c r="L374" s="60"/>
      <c r="M374" s="60"/>
      <c r="N374" s="60"/>
      <c r="O374" s="60"/>
      <c r="P374" s="60"/>
      <c r="Q374" s="60"/>
      <c r="R374" s="60"/>
      <c r="S374" s="60"/>
      <c r="T374" s="60"/>
    </row>
    <row r="375" s="59" customFormat="1" spans="1:20">
      <c r="A375" s="60"/>
      <c r="B375" s="60"/>
      <c r="C375" s="60"/>
      <c r="D375" s="70"/>
      <c r="E375" s="60"/>
      <c r="F375" s="71"/>
      <c r="G375" s="71"/>
      <c r="H375" s="72"/>
      <c r="I375" s="60"/>
      <c r="J375" s="60"/>
      <c r="K375" s="60"/>
      <c r="L375" s="60"/>
      <c r="M375" s="60"/>
      <c r="N375" s="60"/>
      <c r="O375" s="60"/>
      <c r="P375" s="60"/>
      <c r="Q375" s="60"/>
      <c r="R375" s="60"/>
      <c r="S375" s="60"/>
      <c r="T375" s="60"/>
    </row>
    <row r="376" s="59" customFormat="1" spans="1:20">
      <c r="A376" s="60"/>
      <c r="B376" s="60"/>
      <c r="C376" s="60"/>
      <c r="D376" s="70"/>
      <c r="E376" s="60"/>
      <c r="F376" s="71"/>
      <c r="G376" s="71"/>
      <c r="H376" s="72"/>
      <c r="I376" s="60"/>
      <c r="J376" s="60"/>
      <c r="K376" s="60"/>
      <c r="L376" s="60"/>
      <c r="M376" s="60"/>
      <c r="N376" s="60"/>
      <c r="O376" s="60"/>
      <c r="P376" s="60"/>
      <c r="Q376" s="60"/>
      <c r="R376" s="60"/>
      <c r="S376" s="60"/>
      <c r="T376" s="60"/>
    </row>
    <row r="377" s="59" customFormat="1" spans="1:20">
      <c r="A377" s="60"/>
      <c r="B377" s="60"/>
      <c r="C377" s="60"/>
      <c r="D377" s="70"/>
      <c r="E377" s="60"/>
      <c r="F377" s="71"/>
      <c r="G377" s="71"/>
      <c r="H377" s="72"/>
      <c r="I377" s="60"/>
      <c r="J377" s="60"/>
      <c r="K377" s="60"/>
      <c r="L377" s="60"/>
      <c r="M377" s="60"/>
      <c r="N377" s="60"/>
      <c r="O377" s="60"/>
      <c r="P377" s="60"/>
      <c r="Q377" s="60"/>
      <c r="R377" s="60"/>
      <c r="S377" s="60"/>
      <c r="T377" s="60"/>
    </row>
    <row r="378" s="59" customFormat="1" spans="1:20">
      <c r="A378" s="60"/>
      <c r="B378" s="60"/>
      <c r="C378" s="60"/>
      <c r="D378" s="70"/>
      <c r="E378" s="60"/>
      <c r="F378" s="71"/>
      <c r="G378" s="71"/>
      <c r="H378" s="72"/>
      <c r="I378" s="60"/>
      <c r="J378" s="60"/>
      <c r="K378" s="60"/>
      <c r="L378" s="60"/>
      <c r="M378" s="60"/>
      <c r="N378" s="60"/>
      <c r="O378" s="60"/>
      <c r="P378" s="60"/>
      <c r="Q378" s="60"/>
      <c r="R378" s="60"/>
      <c r="S378" s="60"/>
      <c r="T378" s="60"/>
    </row>
    <row r="379" s="59" customFormat="1" spans="1:20">
      <c r="A379" s="60"/>
      <c r="B379" s="60"/>
      <c r="C379" s="60"/>
      <c r="D379" s="70"/>
      <c r="E379" s="60"/>
      <c r="F379" s="71"/>
      <c r="G379" s="71"/>
      <c r="H379" s="72"/>
      <c r="I379" s="60"/>
      <c r="J379" s="60"/>
      <c r="K379" s="60"/>
      <c r="L379" s="60"/>
      <c r="M379" s="60"/>
      <c r="N379" s="60"/>
      <c r="O379" s="60"/>
      <c r="P379" s="60"/>
      <c r="Q379" s="60"/>
      <c r="R379" s="60"/>
      <c r="S379" s="60"/>
      <c r="T379" s="60"/>
    </row>
    <row r="380" s="59" customFormat="1" spans="1:20">
      <c r="A380" s="60"/>
      <c r="B380" s="60"/>
      <c r="C380" s="60"/>
      <c r="D380" s="70"/>
      <c r="E380" s="60"/>
      <c r="F380" s="71"/>
      <c r="G380" s="71"/>
      <c r="H380" s="72"/>
      <c r="I380" s="60"/>
      <c r="J380" s="60"/>
      <c r="K380" s="60"/>
      <c r="L380" s="60"/>
      <c r="M380" s="60"/>
      <c r="N380" s="60"/>
      <c r="O380" s="60"/>
      <c r="P380" s="60"/>
      <c r="Q380" s="60"/>
      <c r="R380" s="60"/>
      <c r="S380" s="60"/>
      <c r="T380" s="60"/>
    </row>
    <row r="381" s="59" customFormat="1" spans="1:20">
      <c r="A381" s="60"/>
      <c r="B381" s="60"/>
      <c r="C381" s="60"/>
      <c r="D381" s="70"/>
      <c r="E381" s="60"/>
      <c r="F381" s="71"/>
      <c r="G381" s="71"/>
      <c r="H381" s="72"/>
      <c r="I381" s="60"/>
      <c r="J381" s="60"/>
      <c r="K381" s="60"/>
      <c r="L381" s="60"/>
      <c r="M381" s="60"/>
      <c r="N381" s="60"/>
      <c r="O381" s="60"/>
      <c r="P381" s="60"/>
      <c r="Q381" s="60"/>
      <c r="R381" s="60"/>
      <c r="S381" s="60"/>
      <c r="T381" s="60"/>
    </row>
    <row r="382" s="59" customFormat="1" spans="1:20">
      <c r="A382" s="60"/>
      <c r="B382" s="60"/>
      <c r="C382" s="60"/>
      <c r="D382" s="70"/>
      <c r="E382" s="60"/>
      <c r="F382" s="71"/>
      <c r="G382" s="71"/>
      <c r="H382" s="72"/>
      <c r="I382" s="60"/>
      <c r="J382" s="60"/>
      <c r="K382" s="60"/>
      <c r="L382" s="60"/>
      <c r="M382" s="60"/>
      <c r="N382" s="60"/>
      <c r="O382" s="60"/>
      <c r="P382" s="60"/>
      <c r="Q382" s="60"/>
      <c r="R382" s="60"/>
      <c r="S382" s="60"/>
      <c r="T382" s="60"/>
    </row>
    <row r="383" s="59" customFormat="1" spans="1:20">
      <c r="A383" s="60"/>
      <c r="B383" s="60"/>
      <c r="C383" s="60"/>
      <c r="D383" s="70"/>
      <c r="E383" s="60"/>
      <c r="F383" s="71"/>
      <c r="G383" s="71"/>
      <c r="H383" s="72"/>
      <c r="I383" s="60"/>
      <c r="J383" s="60"/>
      <c r="K383" s="60"/>
      <c r="L383" s="60"/>
      <c r="M383" s="60"/>
      <c r="N383" s="60"/>
      <c r="O383" s="60"/>
      <c r="P383" s="60"/>
      <c r="Q383" s="60"/>
      <c r="R383" s="60"/>
      <c r="S383" s="60"/>
      <c r="T383" s="60"/>
    </row>
    <row r="384" s="59" customFormat="1" spans="1:20">
      <c r="A384" s="60"/>
      <c r="B384" s="60"/>
      <c r="C384" s="60"/>
      <c r="D384" s="70"/>
      <c r="E384" s="60"/>
      <c r="F384" s="71"/>
      <c r="G384" s="71"/>
      <c r="H384" s="72"/>
      <c r="I384" s="60"/>
      <c r="J384" s="60"/>
      <c r="K384" s="60"/>
      <c r="L384" s="60"/>
      <c r="M384" s="60"/>
      <c r="N384" s="60"/>
      <c r="O384" s="60"/>
      <c r="P384" s="60"/>
      <c r="Q384" s="60"/>
      <c r="R384" s="60"/>
      <c r="S384" s="60"/>
      <c r="T384" s="60"/>
    </row>
    <row r="385" s="59" customFormat="1" spans="1:20">
      <c r="A385" s="60"/>
      <c r="B385" s="60"/>
      <c r="C385" s="60"/>
      <c r="D385" s="70"/>
      <c r="E385" s="60"/>
      <c r="F385" s="71"/>
      <c r="G385" s="71"/>
      <c r="H385" s="72"/>
      <c r="I385" s="60"/>
      <c r="J385" s="60"/>
      <c r="K385" s="60"/>
      <c r="L385" s="60"/>
      <c r="M385" s="60"/>
      <c r="N385" s="60"/>
      <c r="O385" s="60"/>
      <c r="P385" s="60"/>
      <c r="Q385" s="60"/>
      <c r="R385" s="60"/>
      <c r="S385" s="60"/>
      <c r="T385" s="60"/>
    </row>
    <row r="386" s="59" customFormat="1" spans="1:20">
      <c r="A386" s="60"/>
      <c r="B386" s="60"/>
      <c r="C386" s="60"/>
      <c r="D386" s="70"/>
      <c r="E386" s="60"/>
      <c r="F386" s="71"/>
      <c r="G386" s="71"/>
      <c r="H386" s="72"/>
      <c r="I386" s="60"/>
      <c r="J386" s="60"/>
      <c r="K386" s="60"/>
      <c r="L386" s="60"/>
      <c r="M386" s="60"/>
      <c r="N386" s="60"/>
      <c r="O386" s="60"/>
      <c r="P386" s="60"/>
      <c r="Q386" s="60"/>
      <c r="R386" s="60"/>
      <c r="S386" s="60"/>
      <c r="T386" s="60"/>
    </row>
    <row r="387" s="59" customFormat="1" spans="1:20">
      <c r="A387" s="60"/>
      <c r="B387" s="60"/>
      <c r="C387" s="60"/>
      <c r="D387" s="70"/>
      <c r="E387" s="60"/>
      <c r="F387" s="71"/>
      <c r="G387" s="71"/>
      <c r="H387" s="72"/>
      <c r="I387" s="60"/>
      <c r="J387" s="60"/>
      <c r="K387" s="60"/>
      <c r="L387" s="60"/>
      <c r="M387" s="60"/>
      <c r="N387" s="60"/>
      <c r="O387" s="60"/>
      <c r="P387" s="60"/>
      <c r="Q387" s="60"/>
      <c r="R387" s="60"/>
      <c r="S387" s="60"/>
      <c r="T387" s="60"/>
    </row>
    <row r="388" s="59" customFormat="1" spans="1:20">
      <c r="A388" s="60"/>
      <c r="B388" s="60"/>
      <c r="C388" s="60"/>
      <c r="D388" s="70"/>
      <c r="E388" s="60"/>
      <c r="F388" s="71"/>
      <c r="G388" s="71"/>
      <c r="H388" s="72"/>
      <c r="I388" s="60"/>
      <c r="J388" s="60"/>
      <c r="K388" s="60"/>
      <c r="L388" s="60"/>
      <c r="M388" s="60"/>
      <c r="N388" s="60"/>
      <c r="O388" s="60"/>
      <c r="P388" s="60"/>
      <c r="Q388" s="60"/>
      <c r="R388" s="60"/>
      <c r="S388" s="60"/>
      <c r="T388" s="60"/>
    </row>
    <row r="389" s="59" customFormat="1" spans="1:20">
      <c r="A389" s="60"/>
      <c r="B389" s="60"/>
      <c r="C389" s="60"/>
      <c r="D389" s="70"/>
      <c r="E389" s="60"/>
      <c r="F389" s="71"/>
      <c r="G389" s="71"/>
      <c r="H389" s="72"/>
      <c r="I389" s="60"/>
      <c r="J389" s="60"/>
      <c r="K389" s="60"/>
      <c r="L389" s="60"/>
      <c r="M389" s="60"/>
      <c r="N389" s="60"/>
      <c r="O389" s="60"/>
      <c r="P389" s="60"/>
      <c r="Q389" s="60"/>
      <c r="R389" s="60"/>
      <c r="S389" s="60"/>
      <c r="T389" s="60"/>
    </row>
    <row r="390" s="59" customFormat="1" spans="1:20">
      <c r="A390" s="60"/>
      <c r="B390" s="60"/>
      <c r="C390" s="60"/>
      <c r="D390" s="70"/>
      <c r="E390" s="60"/>
      <c r="F390" s="71"/>
      <c r="G390" s="71"/>
      <c r="H390" s="72"/>
      <c r="I390" s="60"/>
      <c r="J390" s="60"/>
      <c r="K390" s="60"/>
      <c r="L390" s="60"/>
      <c r="M390" s="60"/>
      <c r="N390" s="60"/>
      <c r="O390" s="60"/>
      <c r="P390" s="60"/>
      <c r="Q390" s="60"/>
      <c r="R390" s="60"/>
      <c r="S390" s="60"/>
      <c r="T390" s="60"/>
    </row>
    <row r="391" s="59" customFormat="1" spans="1:20">
      <c r="A391" s="60"/>
      <c r="B391" s="60"/>
      <c r="C391" s="60"/>
      <c r="D391" s="70"/>
      <c r="E391" s="60"/>
      <c r="F391" s="71"/>
      <c r="G391" s="71"/>
      <c r="H391" s="72"/>
      <c r="I391" s="60"/>
      <c r="J391" s="60"/>
      <c r="K391" s="60"/>
      <c r="L391" s="60"/>
      <c r="M391" s="60"/>
      <c r="N391" s="60"/>
      <c r="O391" s="60"/>
      <c r="P391" s="60"/>
      <c r="Q391" s="60"/>
      <c r="R391" s="60"/>
      <c r="S391" s="60"/>
      <c r="T391" s="60"/>
    </row>
    <row r="392" s="59" customFormat="1" spans="1:20">
      <c r="A392" s="60"/>
      <c r="B392" s="60"/>
      <c r="C392" s="60"/>
      <c r="D392" s="70"/>
      <c r="E392" s="60"/>
      <c r="F392" s="71"/>
      <c r="G392" s="71"/>
      <c r="H392" s="72"/>
      <c r="I392" s="60"/>
      <c r="J392" s="60"/>
      <c r="K392" s="60"/>
      <c r="L392" s="60"/>
      <c r="M392" s="60"/>
      <c r="N392" s="60"/>
      <c r="O392" s="60"/>
      <c r="P392" s="60"/>
      <c r="Q392" s="60"/>
      <c r="R392" s="60"/>
      <c r="S392" s="60"/>
      <c r="T392" s="60"/>
    </row>
    <row r="393" s="59" customFormat="1" spans="1:20">
      <c r="A393" s="60"/>
      <c r="B393" s="60"/>
      <c r="C393" s="60"/>
      <c r="D393" s="70"/>
      <c r="E393" s="60"/>
      <c r="F393" s="71"/>
      <c r="G393" s="71"/>
      <c r="H393" s="72"/>
      <c r="I393" s="60"/>
      <c r="J393" s="60"/>
      <c r="K393" s="60"/>
      <c r="L393" s="60"/>
      <c r="M393" s="60"/>
      <c r="N393" s="60"/>
      <c r="O393" s="60"/>
      <c r="P393" s="60"/>
      <c r="Q393" s="60"/>
      <c r="R393" s="60"/>
      <c r="S393" s="60"/>
      <c r="T393" s="60"/>
    </row>
    <row r="394" s="59" customFormat="1" spans="1:20">
      <c r="A394" s="60"/>
      <c r="B394" s="60"/>
      <c r="C394" s="60"/>
      <c r="D394" s="70"/>
      <c r="E394" s="60"/>
      <c r="F394" s="71"/>
      <c r="G394" s="71"/>
      <c r="H394" s="72"/>
      <c r="I394" s="60"/>
      <c r="J394" s="60"/>
      <c r="K394" s="60"/>
      <c r="L394" s="60"/>
      <c r="M394" s="60"/>
      <c r="N394" s="60"/>
      <c r="O394" s="60"/>
      <c r="P394" s="60"/>
      <c r="Q394" s="60"/>
      <c r="R394" s="60"/>
      <c r="S394" s="60"/>
      <c r="T394" s="60"/>
    </row>
    <row r="395" s="59" customFormat="1" spans="1:20">
      <c r="A395" s="60"/>
      <c r="B395" s="60"/>
      <c r="C395" s="60"/>
      <c r="D395" s="70"/>
      <c r="E395" s="60"/>
      <c r="F395" s="71"/>
      <c r="G395" s="71"/>
      <c r="H395" s="72"/>
      <c r="I395" s="60"/>
      <c r="J395" s="60"/>
      <c r="K395" s="60"/>
      <c r="L395" s="60"/>
      <c r="M395" s="60"/>
      <c r="N395" s="60"/>
      <c r="O395" s="60"/>
      <c r="P395" s="60"/>
      <c r="Q395" s="60"/>
      <c r="R395" s="60"/>
      <c r="S395" s="60"/>
      <c r="T395" s="60"/>
    </row>
    <row r="396" s="59" customFormat="1" spans="1:20">
      <c r="A396" s="60"/>
      <c r="B396" s="60"/>
      <c r="C396" s="60"/>
      <c r="D396" s="70"/>
      <c r="E396" s="60"/>
      <c r="F396" s="71"/>
      <c r="G396" s="71"/>
      <c r="H396" s="72"/>
      <c r="I396" s="60"/>
      <c r="J396" s="60"/>
      <c r="K396" s="60"/>
      <c r="L396" s="60"/>
      <c r="M396" s="60"/>
      <c r="N396" s="60"/>
      <c r="O396" s="60"/>
      <c r="P396" s="60"/>
      <c r="Q396" s="60"/>
      <c r="R396" s="60"/>
      <c r="S396" s="60"/>
      <c r="T396" s="60"/>
    </row>
    <row r="397" s="59" customFormat="1" spans="1:20">
      <c r="A397" s="60"/>
      <c r="B397" s="60"/>
      <c r="C397" s="60"/>
      <c r="D397" s="70"/>
      <c r="E397" s="60"/>
      <c r="F397" s="71"/>
      <c r="G397" s="71"/>
      <c r="H397" s="72"/>
      <c r="I397" s="60"/>
      <c r="J397" s="60"/>
      <c r="K397" s="60"/>
      <c r="L397" s="60"/>
      <c r="M397" s="60"/>
      <c r="N397" s="60"/>
      <c r="O397" s="60"/>
      <c r="P397" s="60"/>
      <c r="Q397" s="60"/>
      <c r="R397" s="60"/>
      <c r="S397" s="60"/>
      <c r="T397" s="60"/>
    </row>
    <row r="398" s="59" customFormat="1" spans="1:20">
      <c r="A398" s="60"/>
      <c r="B398" s="60"/>
      <c r="C398" s="60"/>
      <c r="D398" s="70"/>
      <c r="E398" s="60"/>
      <c r="F398" s="71"/>
      <c r="G398" s="71"/>
      <c r="H398" s="72"/>
      <c r="I398" s="60"/>
      <c r="J398" s="60"/>
      <c r="K398" s="60"/>
      <c r="L398" s="60"/>
      <c r="M398" s="60"/>
      <c r="N398" s="60"/>
      <c r="O398" s="60"/>
      <c r="P398" s="60"/>
      <c r="Q398" s="60"/>
      <c r="R398" s="60"/>
      <c r="S398" s="60"/>
      <c r="T398" s="60"/>
    </row>
    <row r="399" s="59" customFormat="1" spans="1:20">
      <c r="A399" s="60"/>
      <c r="B399" s="60"/>
      <c r="C399" s="60"/>
      <c r="D399" s="70"/>
      <c r="E399" s="60"/>
      <c r="F399" s="71"/>
      <c r="G399" s="71"/>
      <c r="H399" s="72"/>
      <c r="I399" s="60"/>
      <c r="J399" s="60"/>
      <c r="K399" s="60"/>
      <c r="L399" s="60"/>
      <c r="M399" s="60"/>
      <c r="N399" s="60"/>
      <c r="O399" s="60"/>
      <c r="P399" s="60"/>
      <c r="Q399" s="60"/>
      <c r="R399" s="60"/>
      <c r="S399" s="60"/>
      <c r="T399" s="60"/>
    </row>
    <row r="400" s="59" customFormat="1" spans="1:20">
      <c r="A400" s="60"/>
      <c r="B400" s="60"/>
      <c r="C400" s="60"/>
      <c r="D400" s="70"/>
      <c r="E400" s="60"/>
      <c r="F400" s="71"/>
      <c r="G400" s="71"/>
      <c r="H400" s="72"/>
      <c r="I400" s="60"/>
      <c r="J400" s="60"/>
      <c r="K400" s="60"/>
      <c r="L400" s="60"/>
      <c r="M400" s="60"/>
      <c r="N400" s="60"/>
      <c r="O400" s="60"/>
      <c r="P400" s="60"/>
      <c r="Q400" s="60"/>
      <c r="R400" s="60"/>
      <c r="S400" s="60"/>
      <c r="T400" s="60"/>
    </row>
    <row r="401" s="59" customFormat="1" spans="1:20">
      <c r="A401" s="60"/>
      <c r="B401" s="60"/>
      <c r="C401" s="60"/>
      <c r="D401" s="70"/>
      <c r="E401" s="60"/>
      <c r="F401" s="71"/>
      <c r="G401" s="71"/>
      <c r="H401" s="72"/>
      <c r="I401" s="60"/>
      <c r="J401" s="60"/>
      <c r="K401" s="60"/>
      <c r="L401" s="60"/>
      <c r="M401" s="60"/>
      <c r="N401" s="60"/>
      <c r="O401" s="60"/>
      <c r="P401" s="60"/>
      <c r="Q401" s="60"/>
      <c r="R401" s="60"/>
      <c r="S401" s="60"/>
      <c r="T401" s="60"/>
    </row>
    <row r="402" s="59" customFormat="1" spans="1:20">
      <c r="A402" s="60"/>
      <c r="B402" s="60"/>
      <c r="C402" s="60"/>
      <c r="D402" s="70"/>
      <c r="E402" s="60"/>
      <c r="F402" s="71"/>
      <c r="G402" s="71"/>
      <c r="H402" s="72"/>
      <c r="I402" s="60"/>
      <c r="J402" s="60"/>
      <c r="K402" s="60"/>
      <c r="L402" s="60"/>
      <c r="M402" s="60"/>
      <c r="N402" s="60"/>
      <c r="O402" s="60"/>
      <c r="P402" s="60"/>
      <c r="Q402" s="60"/>
      <c r="R402" s="60"/>
      <c r="S402" s="60"/>
      <c r="T402" s="60"/>
    </row>
    <row r="403" s="59" customFormat="1" spans="1:20">
      <c r="A403" s="60"/>
      <c r="B403" s="60"/>
      <c r="C403" s="60"/>
      <c r="D403" s="70"/>
      <c r="E403" s="60"/>
      <c r="F403" s="71"/>
      <c r="G403" s="71"/>
      <c r="H403" s="72"/>
      <c r="I403" s="60"/>
      <c r="J403" s="60"/>
      <c r="K403" s="60"/>
      <c r="L403" s="60"/>
      <c r="M403" s="60"/>
      <c r="N403" s="60"/>
      <c r="O403" s="60"/>
      <c r="P403" s="60"/>
      <c r="Q403" s="60"/>
      <c r="R403" s="60"/>
      <c r="S403" s="60"/>
      <c r="T403" s="60"/>
    </row>
    <row r="404" s="59" customFormat="1" spans="1:20">
      <c r="A404" s="60"/>
      <c r="B404" s="60"/>
      <c r="C404" s="60"/>
      <c r="D404" s="70"/>
      <c r="E404" s="60"/>
      <c r="F404" s="71"/>
      <c r="G404" s="71"/>
      <c r="H404" s="72"/>
      <c r="I404" s="60"/>
      <c r="J404" s="60"/>
      <c r="K404" s="60"/>
      <c r="L404" s="60"/>
      <c r="M404" s="60"/>
      <c r="N404" s="60"/>
      <c r="O404" s="60"/>
      <c r="P404" s="60"/>
      <c r="Q404" s="60"/>
      <c r="R404" s="60"/>
      <c r="S404" s="60"/>
      <c r="T404" s="60"/>
    </row>
    <row r="405" s="59" customFormat="1" spans="1:20">
      <c r="A405" s="60"/>
      <c r="B405" s="60"/>
      <c r="C405" s="60"/>
      <c r="D405" s="70"/>
      <c r="E405" s="60"/>
      <c r="F405" s="71"/>
      <c r="G405" s="71"/>
      <c r="H405" s="72"/>
      <c r="I405" s="60"/>
      <c r="J405" s="60"/>
      <c r="K405" s="60"/>
      <c r="L405" s="60"/>
      <c r="M405" s="60"/>
      <c r="N405" s="60"/>
      <c r="O405" s="60"/>
      <c r="P405" s="60"/>
      <c r="Q405" s="60"/>
      <c r="R405" s="60"/>
      <c r="S405" s="60"/>
      <c r="T405" s="60"/>
    </row>
    <row r="406" s="59" customFormat="1" spans="1:20">
      <c r="A406" s="60"/>
      <c r="B406" s="60"/>
      <c r="C406" s="60"/>
      <c r="D406" s="70"/>
      <c r="E406" s="60"/>
      <c r="F406" s="71"/>
      <c r="G406" s="71"/>
      <c r="H406" s="72"/>
      <c r="I406" s="60"/>
      <c r="J406" s="60"/>
      <c r="K406" s="60"/>
      <c r="L406" s="60"/>
      <c r="M406" s="60"/>
      <c r="N406" s="60"/>
      <c r="O406" s="60"/>
      <c r="P406" s="60"/>
      <c r="Q406" s="60"/>
      <c r="R406" s="60"/>
      <c r="S406" s="60"/>
      <c r="T406" s="60"/>
    </row>
    <row r="407" s="59" customFormat="1" spans="1:20">
      <c r="A407" s="60"/>
      <c r="B407" s="60"/>
      <c r="C407" s="60"/>
      <c r="D407" s="70"/>
      <c r="E407" s="60"/>
      <c r="F407" s="71"/>
      <c r="G407" s="71"/>
      <c r="H407" s="72"/>
      <c r="I407" s="60"/>
      <c r="J407" s="60"/>
      <c r="K407" s="60"/>
      <c r="L407" s="60"/>
      <c r="M407" s="60"/>
      <c r="N407" s="60"/>
      <c r="O407" s="60"/>
      <c r="P407" s="60"/>
      <c r="Q407" s="60"/>
      <c r="R407" s="60"/>
      <c r="S407" s="60"/>
      <c r="T407" s="60"/>
    </row>
    <row r="408" s="59" customFormat="1" spans="1:20">
      <c r="A408" s="60"/>
      <c r="B408" s="60"/>
      <c r="C408" s="60"/>
      <c r="D408" s="70"/>
      <c r="E408" s="60"/>
      <c r="F408" s="71"/>
      <c r="G408" s="71"/>
      <c r="H408" s="72"/>
      <c r="I408" s="60"/>
      <c r="J408" s="60"/>
      <c r="K408" s="60"/>
      <c r="L408" s="60"/>
      <c r="M408" s="60"/>
      <c r="N408" s="60"/>
      <c r="O408" s="60"/>
      <c r="P408" s="60"/>
      <c r="Q408" s="60"/>
      <c r="R408" s="60"/>
      <c r="S408" s="60"/>
      <c r="T408" s="60"/>
    </row>
    <row r="409" s="59" customFormat="1" spans="1:20">
      <c r="A409" s="60"/>
      <c r="B409" s="60"/>
      <c r="C409" s="60"/>
      <c r="D409" s="70"/>
      <c r="E409" s="60"/>
      <c r="F409" s="71"/>
      <c r="G409" s="71"/>
      <c r="H409" s="72"/>
      <c r="I409" s="60"/>
      <c r="J409" s="60"/>
      <c r="K409" s="60"/>
      <c r="L409" s="60"/>
      <c r="M409" s="60"/>
      <c r="N409" s="60"/>
      <c r="O409" s="60"/>
      <c r="P409" s="60"/>
      <c r="Q409" s="60"/>
      <c r="R409" s="60"/>
      <c r="S409" s="60"/>
      <c r="T409" s="60"/>
    </row>
    <row r="410" s="59" customFormat="1" spans="1:20">
      <c r="A410" s="60"/>
      <c r="B410" s="60"/>
      <c r="C410" s="60"/>
      <c r="D410" s="70"/>
      <c r="E410" s="60"/>
      <c r="F410" s="71"/>
      <c r="G410" s="71"/>
      <c r="H410" s="72"/>
      <c r="I410" s="60"/>
      <c r="J410" s="60"/>
      <c r="K410" s="60"/>
      <c r="L410" s="60"/>
      <c r="M410" s="60"/>
      <c r="N410" s="60"/>
      <c r="O410" s="60"/>
      <c r="P410" s="60"/>
      <c r="Q410" s="60"/>
      <c r="R410" s="60"/>
      <c r="S410" s="60"/>
      <c r="T410" s="60"/>
    </row>
    <row r="411" s="59" customFormat="1" spans="1:20">
      <c r="A411" s="60"/>
      <c r="B411" s="60"/>
      <c r="C411" s="60"/>
      <c r="D411" s="70"/>
      <c r="E411" s="60"/>
      <c r="F411" s="71"/>
      <c r="G411" s="71"/>
      <c r="H411" s="72"/>
      <c r="I411" s="60"/>
      <c r="J411" s="60"/>
      <c r="K411" s="60"/>
      <c r="L411" s="60"/>
      <c r="M411" s="60"/>
      <c r="N411" s="60"/>
      <c r="O411" s="60"/>
      <c r="P411" s="60"/>
      <c r="Q411" s="60"/>
      <c r="R411" s="60"/>
      <c r="S411" s="60"/>
      <c r="T411" s="60"/>
    </row>
    <row r="412" s="59" customFormat="1" spans="1:20">
      <c r="A412" s="60"/>
      <c r="B412" s="60"/>
      <c r="C412" s="60"/>
      <c r="D412" s="70"/>
      <c r="E412" s="60"/>
      <c r="F412" s="71"/>
      <c r="G412" s="71"/>
      <c r="H412" s="72"/>
      <c r="I412" s="60"/>
      <c r="J412" s="60"/>
      <c r="K412" s="60"/>
      <c r="L412" s="60"/>
      <c r="M412" s="60"/>
      <c r="N412" s="60"/>
      <c r="O412" s="60"/>
      <c r="P412" s="60"/>
      <c r="Q412" s="60"/>
      <c r="R412" s="60"/>
      <c r="S412" s="60"/>
      <c r="T412" s="60"/>
    </row>
    <row r="413" s="59" customFormat="1" spans="1:20">
      <c r="A413" s="60"/>
      <c r="B413" s="60"/>
      <c r="C413" s="60"/>
      <c r="D413" s="70"/>
      <c r="E413" s="60"/>
      <c r="F413" s="71"/>
      <c r="G413" s="71"/>
      <c r="H413" s="72"/>
      <c r="I413" s="60"/>
      <c r="J413" s="60"/>
      <c r="K413" s="60"/>
      <c r="L413" s="60"/>
      <c r="M413" s="60"/>
      <c r="N413" s="60"/>
      <c r="O413" s="60"/>
      <c r="P413" s="60"/>
      <c r="Q413" s="60"/>
      <c r="R413" s="60"/>
      <c r="S413" s="60"/>
      <c r="T413" s="60"/>
    </row>
    <row r="414" s="59" customFormat="1" spans="1:20">
      <c r="A414" s="60"/>
      <c r="B414" s="60"/>
      <c r="C414" s="60"/>
      <c r="D414" s="70"/>
      <c r="E414" s="60"/>
      <c r="F414" s="71"/>
      <c r="G414" s="71"/>
      <c r="H414" s="72"/>
      <c r="I414" s="60"/>
      <c r="J414" s="60"/>
      <c r="K414" s="60"/>
      <c r="L414" s="60"/>
      <c r="M414" s="60"/>
      <c r="N414" s="60"/>
      <c r="O414" s="60"/>
      <c r="P414" s="60"/>
      <c r="Q414" s="60"/>
      <c r="R414" s="60"/>
      <c r="S414" s="60"/>
      <c r="T414" s="60"/>
    </row>
    <row r="415" s="59" customFormat="1" spans="1:20">
      <c r="A415" s="60"/>
      <c r="B415" s="60"/>
      <c r="C415" s="60"/>
      <c r="D415" s="70"/>
      <c r="E415" s="60"/>
      <c r="F415" s="71"/>
      <c r="G415" s="71"/>
      <c r="H415" s="72"/>
      <c r="I415" s="60"/>
      <c r="J415" s="60"/>
      <c r="K415" s="60"/>
      <c r="L415" s="60"/>
      <c r="M415" s="60"/>
      <c r="N415" s="60"/>
      <c r="O415" s="60"/>
      <c r="P415" s="60"/>
      <c r="Q415" s="60"/>
      <c r="R415" s="60"/>
      <c r="S415" s="60"/>
      <c r="T415" s="60"/>
    </row>
    <row r="416" s="59" customFormat="1" spans="1:20">
      <c r="A416" s="60"/>
      <c r="B416" s="60"/>
      <c r="C416" s="60"/>
      <c r="D416" s="70"/>
      <c r="E416" s="60"/>
      <c r="F416" s="71"/>
      <c r="G416" s="71"/>
      <c r="H416" s="72"/>
      <c r="I416" s="60"/>
      <c r="J416" s="60"/>
      <c r="K416" s="60"/>
      <c r="L416" s="60"/>
      <c r="M416" s="60"/>
      <c r="N416" s="60"/>
      <c r="O416" s="60"/>
      <c r="P416" s="60"/>
      <c r="Q416" s="60"/>
      <c r="R416" s="60"/>
      <c r="S416" s="60"/>
      <c r="T416" s="60"/>
    </row>
    <row r="417" s="59" customFormat="1" spans="1:20">
      <c r="A417" s="60"/>
      <c r="B417" s="60"/>
      <c r="C417" s="60"/>
      <c r="D417" s="70"/>
      <c r="E417" s="60"/>
      <c r="F417" s="71"/>
      <c r="G417" s="71"/>
      <c r="H417" s="72"/>
      <c r="I417" s="60"/>
      <c r="J417" s="60"/>
      <c r="K417" s="60"/>
      <c r="L417" s="60"/>
      <c r="M417" s="60"/>
      <c r="N417" s="60"/>
      <c r="O417" s="60"/>
      <c r="P417" s="60"/>
      <c r="Q417" s="60"/>
      <c r="R417" s="60"/>
      <c r="S417" s="60"/>
      <c r="T417" s="60"/>
    </row>
    <row r="418" s="59" customFormat="1" spans="1:20">
      <c r="A418" s="60"/>
      <c r="B418" s="60"/>
      <c r="C418" s="60"/>
      <c r="D418" s="70"/>
      <c r="E418" s="60"/>
      <c r="F418" s="71"/>
      <c r="G418" s="71"/>
      <c r="H418" s="72"/>
      <c r="I418" s="60"/>
      <c r="J418" s="60"/>
      <c r="K418" s="60"/>
      <c r="L418" s="60"/>
      <c r="M418" s="60"/>
      <c r="N418" s="60"/>
      <c r="O418" s="60"/>
      <c r="P418" s="60"/>
      <c r="Q418" s="60"/>
      <c r="R418" s="60"/>
      <c r="S418" s="60"/>
      <c r="T418" s="60"/>
    </row>
    <row r="419" s="59" customFormat="1" spans="1:20">
      <c r="A419" s="60"/>
      <c r="B419" s="60"/>
      <c r="C419" s="60"/>
      <c r="D419" s="70"/>
      <c r="E419" s="60"/>
      <c r="F419" s="71"/>
      <c r="G419" s="71"/>
      <c r="H419" s="72"/>
      <c r="I419" s="60"/>
      <c r="J419" s="60"/>
      <c r="K419" s="60"/>
      <c r="L419" s="60"/>
      <c r="M419" s="60"/>
      <c r="N419" s="60"/>
      <c r="O419" s="60"/>
      <c r="P419" s="60"/>
      <c r="Q419" s="60"/>
      <c r="R419" s="60"/>
      <c r="S419" s="60"/>
      <c r="T419" s="60"/>
    </row>
    <row r="420" s="59" customFormat="1" spans="1:20">
      <c r="A420" s="60"/>
      <c r="B420" s="60"/>
      <c r="C420" s="60"/>
      <c r="D420" s="70"/>
      <c r="E420" s="60"/>
      <c r="F420" s="71"/>
      <c r="G420" s="71"/>
      <c r="H420" s="72"/>
      <c r="I420" s="60"/>
      <c r="J420" s="60"/>
      <c r="K420" s="60"/>
      <c r="L420" s="60"/>
      <c r="M420" s="60"/>
      <c r="N420" s="60"/>
      <c r="O420" s="60"/>
      <c r="P420" s="60"/>
      <c r="Q420" s="60"/>
      <c r="R420" s="60"/>
      <c r="S420" s="60"/>
      <c r="T420" s="60"/>
    </row>
    <row r="421" s="59" customFormat="1" spans="1:20">
      <c r="A421" s="60"/>
      <c r="B421" s="60"/>
      <c r="C421" s="60"/>
      <c r="D421" s="70"/>
      <c r="E421" s="60"/>
      <c r="F421" s="71"/>
      <c r="G421" s="71"/>
      <c r="H421" s="72"/>
      <c r="I421" s="60"/>
      <c r="J421" s="60"/>
      <c r="K421" s="60"/>
      <c r="L421" s="60"/>
      <c r="M421" s="60"/>
      <c r="N421" s="60"/>
      <c r="O421" s="60"/>
      <c r="P421" s="60"/>
      <c r="Q421" s="60"/>
      <c r="R421" s="60"/>
      <c r="S421" s="60"/>
      <c r="T421" s="60"/>
    </row>
    <row r="422" s="59" customFormat="1" spans="1:20">
      <c r="A422" s="60"/>
      <c r="B422" s="60"/>
      <c r="C422" s="60"/>
      <c r="D422" s="70"/>
      <c r="E422" s="60"/>
      <c r="F422" s="71"/>
      <c r="G422" s="71"/>
      <c r="H422" s="72"/>
      <c r="I422" s="60"/>
      <c r="J422" s="60"/>
      <c r="K422" s="60"/>
      <c r="L422" s="60"/>
      <c r="M422" s="60"/>
      <c r="N422" s="60"/>
      <c r="O422" s="60"/>
      <c r="P422" s="60"/>
      <c r="Q422" s="60"/>
      <c r="R422" s="60"/>
      <c r="S422" s="60"/>
      <c r="T422" s="60"/>
    </row>
    <row r="423" s="59" customFormat="1" spans="1:20">
      <c r="A423" s="60"/>
      <c r="B423" s="60"/>
      <c r="C423" s="60"/>
      <c r="D423" s="70"/>
      <c r="E423" s="60"/>
      <c r="F423" s="71"/>
      <c r="G423" s="71"/>
      <c r="H423" s="72"/>
      <c r="I423" s="60"/>
      <c r="J423" s="60"/>
      <c r="K423" s="60"/>
      <c r="L423" s="60"/>
      <c r="M423" s="60"/>
      <c r="N423" s="60"/>
      <c r="O423" s="60"/>
      <c r="P423" s="60"/>
      <c r="Q423" s="60"/>
      <c r="R423" s="60"/>
      <c r="S423" s="60"/>
      <c r="T423" s="60"/>
    </row>
    <row r="424" s="59" customFormat="1" spans="1:20">
      <c r="A424" s="60"/>
      <c r="B424" s="60"/>
      <c r="C424" s="60"/>
      <c r="D424" s="70"/>
      <c r="E424" s="60"/>
      <c r="F424" s="71"/>
      <c r="G424" s="71"/>
      <c r="H424" s="72"/>
      <c r="I424" s="60"/>
      <c r="J424" s="60"/>
      <c r="K424" s="60"/>
      <c r="L424" s="60"/>
      <c r="M424" s="60"/>
      <c r="N424" s="60"/>
      <c r="O424" s="60"/>
      <c r="P424" s="60"/>
      <c r="Q424" s="60"/>
      <c r="R424" s="60"/>
      <c r="S424" s="60"/>
      <c r="T424" s="60"/>
    </row>
    <row r="425" s="59" customFormat="1" spans="1:20">
      <c r="A425" s="60"/>
      <c r="B425" s="60"/>
      <c r="C425" s="60"/>
      <c r="D425" s="70"/>
      <c r="E425" s="60"/>
      <c r="F425" s="71"/>
      <c r="G425" s="71"/>
      <c r="H425" s="72"/>
      <c r="I425" s="60"/>
      <c r="J425" s="60"/>
      <c r="K425" s="60"/>
      <c r="L425" s="60"/>
      <c r="M425" s="60"/>
      <c r="N425" s="60"/>
      <c r="O425" s="60"/>
      <c r="P425" s="60"/>
      <c r="Q425" s="60"/>
      <c r="R425" s="60"/>
      <c r="S425" s="60"/>
      <c r="T425" s="60"/>
    </row>
    <row r="426" s="59" customFormat="1" spans="1:20">
      <c r="A426" s="60"/>
      <c r="B426" s="60"/>
      <c r="C426" s="60"/>
      <c r="D426" s="70"/>
      <c r="E426" s="60"/>
      <c r="F426" s="71"/>
      <c r="G426" s="71"/>
      <c r="H426" s="72"/>
      <c r="I426" s="60"/>
      <c r="J426" s="60"/>
      <c r="K426" s="60"/>
      <c r="L426" s="60"/>
      <c r="M426" s="60"/>
      <c r="N426" s="60"/>
      <c r="O426" s="60"/>
      <c r="P426" s="60"/>
      <c r="Q426" s="60"/>
      <c r="R426" s="60"/>
      <c r="S426" s="60"/>
      <c r="T426" s="60"/>
    </row>
    <row r="427" s="59" customFormat="1" spans="1:20">
      <c r="A427" s="60"/>
      <c r="B427" s="60"/>
      <c r="C427" s="60"/>
      <c r="D427" s="70"/>
      <c r="E427" s="60"/>
      <c r="F427" s="71"/>
      <c r="G427" s="71"/>
      <c r="H427" s="72"/>
      <c r="I427" s="60"/>
      <c r="J427" s="60"/>
      <c r="K427" s="60"/>
      <c r="L427" s="60"/>
      <c r="M427" s="60"/>
      <c r="N427" s="60"/>
      <c r="O427" s="60"/>
      <c r="P427" s="60"/>
      <c r="Q427" s="60"/>
      <c r="R427" s="60"/>
      <c r="S427" s="60"/>
      <c r="T427" s="60"/>
    </row>
    <row r="428" s="59" customFormat="1" spans="1:20">
      <c r="A428" s="60"/>
      <c r="B428" s="60"/>
      <c r="C428" s="60"/>
      <c r="D428" s="70"/>
      <c r="E428" s="60"/>
      <c r="F428" s="71"/>
      <c r="G428" s="71"/>
      <c r="H428" s="72"/>
      <c r="I428" s="60"/>
      <c r="J428" s="60"/>
      <c r="K428" s="60"/>
      <c r="L428" s="60"/>
      <c r="M428" s="60"/>
      <c r="N428" s="60"/>
      <c r="O428" s="60"/>
      <c r="P428" s="60"/>
      <c r="Q428" s="60"/>
      <c r="R428" s="60"/>
      <c r="S428" s="60"/>
      <c r="T428" s="60"/>
    </row>
    <row r="429" s="59" customFormat="1" spans="1:20">
      <c r="A429" s="60"/>
      <c r="B429" s="60"/>
      <c r="C429" s="60"/>
      <c r="D429" s="70"/>
      <c r="E429" s="60"/>
      <c r="F429" s="71"/>
      <c r="G429" s="71"/>
      <c r="H429" s="72"/>
      <c r="I429" s="60"/>
      <c r="J429" s="60"/>
      <c r="K429" s="60"/>
      <c r="L429" s="60"/>
      <c r="M429" s="60"/>
      <c r="N429" s="60"/>
      <c r="O429" s="60"/>
      <c r="P429" s="60"/>
      <c r="Q429" s="60"/>
      <c r="R429" s="60"/>
      <c r="S429" s="60"/>
      <c r="T429" s="60"/>
    </row>
    <row r="430" s="59" customFormat="1" spans="1:20">
      <c r="A430" s="60"/>
      <c r="B430" s="60"/>
      <c r="C430" s="60"/>
      <c r="D430" s="70"/>
      <c r="E430" s="60"/>
      <c r="F430" s="71"/>
      <c r="G430" s="71"/>
      <c r="H430" s="72"/>
      <c r="I430" s="60"/>
      <c r="J430" s="60"/>
      <c r="K430" s="60"/>
      <c r="L430" s="60"/>
      <c r="M430" s="60"/>
      <c r="N430" s="60"/>
      <c r="O430" s="60"/>
      <c r="P430" s="60"/>
      <c r="Q430" s="60"/>
      <c r="R430" s="60"/>
      <c r="S430" s="60"/>
      <c r="T430" s="60"/>
    </row>
    <row r="431" s="59" customFormat="1" spans="1:20">
      <c r="A431" s="60"/>
      <c r="B431" s="60"/>
      <c r="C431" s="60"/>
      <c r="D431" s="70"/>
      <c r="E431" s="60"/>
      <c r="F431" s="71"/>
      <c r="G431" s="71"/>
      <c r="H431" s="72"/>
      <c r="I431" s="60"/>
      <c r="J431" s="60"/>
      <c r="K431" s="60"/>
      <c r="L431" s="60"/>
      <c r="M431" s="60"/>
      <c r="N431" s="60"/>
      <c r="O431" s="60"/>
      <c r="P431" s="60"/>
      <c r="Q431" s="60"/>
      <c r="R431" s="60"/>
      <c r="S431" s="60"/>
      <c r="T431" s="60"/>
    </row>
    <row r="432" s="59" customFormat="1" spans="1:20">
      <c r="A432" s="60"/>
      <c r="B432" s="60"/>
      <c r="C432" s="60"/>
      <c r="D432" s="70"/>
      <c r="E432" s="60"/>
      <c r="F432" s="71"/>
      <c r="G432" s="71"/>
      <c r="H432" s="72"/>
      <c r="I432" s="60"/>
      <c r="J432" s="60"/>
      <c r="K432" s="60"/>
      <c r="L432" s="60"/>
      <c r="M432" s="60"/>
      <c r="N432" s="60"/>
      <c r="O432" s="60"/>
      <c r="P432" s="60"/>
      <c r="Q432" s="60"/>
      <c r="R432" s="60"/>
      <c r="S432" s="60"/>
      <c r="T432" s="60"/>
    </row>
    <row r="433" s="59" customFormat="1" spans="1:20">
      <c r="A433" s="60"/>
      <c r="B433" s="60"/>
      <c r="C433" s="60"/>
      <c r="D433" s="70"/>
      <c r="E433" s="60"/>
      <c r="F433" s="71"/>
      <c r="G433" s="71"/>
      <c r="H433" s="72"/>
      <c r="I433" s="60"/>
      <c r="J433" s="60"/>
      <c r="K433" s="60"/>
      <c r="L433" s="60"/>
      <c r="M433" s="60"/>
      <c r="N433" s="60"/>
      <c r="O433" s="60"/>
      <c r="P433" s="60"/>
      <c r="Q433" s="60"/>
      <c r="R433" s="60"/>
      <c r="S433" s="60"/>
      <c r="T433" s="60"/>
    </row>
    <row r="434" s="59" customFormat="1" spans="1:20">
      <c r="A434" s="60"/>
      <c r="B434" s="60"/>
      <c r="C434" s="60"/>
      <c r="D434" s="70"/>
      <c r="E434" s="60"/>
      <c r="F434" s="71"/>
      <c r="G434" s="71"/>
      <c r="H434" s="72"/>
      <c r="I434" s="60"/>
      <c r="J434" s="60"/>
      <c r="K434" s="60"/>
      <c r="L434" s="60"/>
      <c r="M434" s="60"/>
      <c r="N434" s="60"/>
      <c r="O434" s="60"/>
      <c r="P434" s="60"/>
      <c r="Q434" s="60"/>
      <c r="R434" s="60"/>
      <c r="S434" s="60"/>
      <c r="T434" s="60"/>
    </row>
    <row r="435" s="59" customFormat="1" spans="1:20">
      <c r="A435" s="60"/>
      <c r="B435" s="60"/>
      <c r="C435" s="60"/>
      <c r="D435" s="70"/>
      <c r="E435" s="60"/>
      <c r="F435" s="71"/>
      <c r="G435" s="71"/>
      <c r="H435" s="72"/>
      <c r="I435" s="60"/>
      <c r="J435" s="60"/>
      <c r="K435" s="60"/>
      <c r="L435" s="60"/>
      <c r="M435" s="60"/>
      <c r="N435" s="60"/>
      <c r="O435" s="60"/>
      <c r="P435" s="60"/>
      <c r="Q435" s="60"/>
      <c r="R435" s="60"/>
      <c r="S435" s="60"/>
      <c r="T435" s="60"/>
    </row>
    <row r="436" s="59" customFormat="1" spans="1:20">
      <c r="A436" s="60"/>
      <c r="B436" s="60"/>
      <c r="C436" s="60"/>
      <c r="D436" s="70"/>
      <c r="E436" s="60"/>
      <c r="F436" s="71"/>
      <c r="G436" s="71"/>
      <c r="H436" s="72"/>
      <c r="I436" s="60"/>
      <c r="J436" s="60"/>
      <c r="K436" s="60"/>
      <c r="L436" s="60"/>
      <c r="M436" s="60"/>
      <c r="N436" s="60"/>
      <c r="O436" s="60"/>
      <c r="P436" s="60"/>
      <c r="Q436" s="60"/>
      <c r="R436" s="60"/>
      <c r="S436" s="60"/>
      <c r="T436" s="60"/>
    </row>
    <row r="437" s="59" customFormat="1" spans="1:20">
      <c r="A437" s="60"/>
      <c r="B437" s="60"/>
      <c r="C437" s="60"/>
      <c r="D437" s="70"/>
      <c r="E437" s="60"/>
      <c r="F437" s="71"/>
      <c r="G437" s="71"/>
      <c r="H437" s="72"/>
      <c r="I437" s="60"/>
      <c r="J437" s="60"/>
      <c r="K437" s="60"/>
      <c r="L437" s="60"/>
      <c r="M437" s="60"/>
      <c r="N437" s="60"/>
      <c r="O437" s="60"/>
      <c r="P437" s="60"/>
      <c r="Q437" s="60"/>
      <c r="R437" s="60"/>
      <c r="S437" s="60"/>
      <c r="T437" s="60"/>
    </row>
    <row r="438" s="59" customFormat="1" spans="1:20">
      <c r="A438" s="60"/>
      <c r="B438" s="60"/>
      <c r="C438" s="60"/>
      <c r="D438" s="70"/>
      <c r="E438" s="60"/>
      <c r="F438" s="71"/>
      <c r="G438" s="71"/>
      <c r="H438" s="72"/>
      <c r="I438" s="60"/>
      <c r="J438" s="60"/>
      <c r="K438" s="60"/>
      <c r="L438" s="60"/>
      <c r="M438" s="60"/>
      <c r="N438" s="60"/>
      <c r="O438" s="60"/>
      <c r="P438" s="60"/>
      <c r="Q438" s="60"/>
      <c r="R438" s="60"/>
      <c r="S438" s="60"/>
      <c r="T438" s="60"/>
    </row>
    <row r="439" s="59" customFormat="1" spans="1:20">
      <c r="A439" s="60"/>
      <c r="B439" s="60"/>
      <c r="C439" s="60"/>
      <c r="D439" s="70"/>
      <c r="E439" s="60"/>
      <c r="F439" s="71"/>
      <c r="G439" s="71"/>
      <c r="H439" s="72"/>
      <c r="I439" s="60"/>
      <c r="J439" s="60"/>
      <c r="K439" s="60"/>
      <c r="L439" s="60"/>
      <c r="M439" s="60"/>
      <c r="N439" s="60"/>
      <c r="O439" s="60"/>
      <c r="P439" s="60"/>
      <c r="Q439" s="60"/>
      <c r="R439" s="60"/>
      <c r="S439" s="60"/>
      <c r="T439" s="60"/>
    </row>
    <row r="440" s="59" customFormat="1" spans="1:20">
      <c r="A440" s="60"/>
      <c r="B440" s="60"/>
      <c r="C440" s="60"/>
      <c r="D440" s="70"/>
      <c r="E440" s="60"/>
      <c r="F440" s="71"/>
      <c r="G440" s="71"/>
      <c r="H440" s="72"/>
      <c r="I440" s="60"/>
      <c r="J440" s="60"/>
      <c r="K440" s="60"/>
      <c r="L440" s="60"/>
      <c r="M440" s="60"/>
      <c r="N440" s="60"/>
      <c r="O440" s="60"/>
      <c r="P440" s="60"/>
      <c r="Q440" s="60"/>
      <c r="R440" s="60"/>
      <c r="S440" s="60"/>
      <c r="T440" s="60"/>
    </row>
    <row r="441" s="59" customFormat="1" spans="1:20">
      <c r="A441" s="60"/>
      <c r="B441" s="60"/>
      <c r="C441" s="60"/>
      <c r="D441" s="70"/>
      <c r="E441" s="60"/>
      <c r="F441" s="71"/>
      <c r="G441" s="71"/>
      <c r="H441" s="72"/>
      <c r="I441" s="60"/>
      <c r="J441" s="60"/>
      <c r="K441" s="60"/>
      <c r="L441" s="60"/>
      <c r="M441" s="60"/>
      <c r="N441" s="60"/>
      <c r="O441" s="60"/>
      <c r="P441" s="60"/>
      <c r="Q441" s="60"/>
      <c r="R441" s="60"/>
      <c r="S441" s="60"/>
      <c r="T441" s="60"/>
    </row>
    <row r="442" s="59" customFormat="1" spans="1:20">
      <c r="A442" s="60"/>
      <c r="B442" s="60"/>
      <c r="C442" s="60"/>
      <c r="D442" s="70"/>
      <c r="E442" s="60"/>
      <c r="F442" s="71"/>
      <c r="G442" s="71"/>
      <c r="H442" s="72"/>
      <c r="I442" s="60"/>
      <c r="J442" s="60"/>
      <c r="K442" s="60"/>
      <c r="L442" s="60"/>
      <c r="M442" s="60"/>
      <c r="N442" s="60"/>
      <c r="O442" s="60"/>
      <c r="P442" s="60"/>
      <c r="Q442" s="60"/>
      <c r="R442" s="60"/>
      <c r="S442" s="60"/>
      <c r="T442" s="60"/>
    </row>
    <row r="443" s="59" customFormat="1" spans="1:20">
      <c r="A443" s="60"/>
      <c r="B443" s="60"/>
      <c r="C443" s="60"/>
      <c r="D443" s="70"/>
      <c r="E443" s="60"/>
      <c r="F443" s="71"/>
      <c r="G443" s="71"/>
      <c r="H443" s="72"/>
      <c r="I443" s="60"/>
      <c r="J443" s="60"/>
      <c r="K443" s="60"/>
      <c r="L443" s="60"/>
      <c r="M443" s="60"/>
      <c r="N443" s="60"/>
      <c r="O443" s="60"/>
      <c r="P443" s="60"/>
      <c r="Q443" s="60"/>
      <c r="R443" s="60"/>
      <c r="S443" s="60"/>
      <c r="T443" s="60"/>
    </row>
    <row r="444" s="59" customFormat="1" spans="1:20">
      <c r="A444" s="60"/>
      <c r="B444" s="60"/>
      <c r="C444" s="60"/>
      <c r="D444" s="70"/>
      <c r="E444" s="60"/>
      <c r="F444" s="71"/>
      <c r="G444" s="71"/>
      <c r="H444" s="72"/>
      <c r="I444" s="60"/>
      <c r="J444" s="60"/>
      <c r="K444" s="60"/>
      <c r="L444" s="60"/>
      <c r="M444" s="60"/>
      <c r="N444" s="60"/>
      <c r="O444" s="60"/>
      <c r="P444" s="60"/>
      <c r="Q444" s="60"/>
      <c r="R444" s="60"/>
      <c r="S444" s="60"/>
      <c r="T444" s="60"/>
    </row>
    <row r="445" s="59" customFormat="1" spans="1:20">
      <c r="A445" s="60"/>
      <c r="B445" s="60"/>
      <c r="C445" s="60"/>
      <c r="D445" s="70"/>
      <c r="E445" s="60"/>
      <c r="F445" s="71"/>
      <c r="G445" s="71"/>
      <c r="H445" s="72"/>
      <c r="I445" s="60"/>
      <c r="J445" s="60"/>
      <c r="K445" s="60"/>
      <c r="L445" s="60"/>
      <c r="M445" s="60"/>
      <c r="N445" s="60"/>
      <c r="O445" s="60"/>
      <c r="P445" s="60"/>
      <c r="Q445" s="60"/>
      <c r="R445" s="60"/>
      <c r="S445" s="60"/>
      <c r="T445" s="60"/>
    </row>
    <row r="446" s="59" customFormat="1" spans="1:20">
      <c r="A446" s="60"/>
      <c r="B446" s="60"/>
      <c r="C446" s="60"/>
      <c r="D446" s="70"/>
      <c r="E446" s="60"/>
      <c r="F446" s="71"/>
      <c r="G446" s="71"/>
      <c r="H446" s="72"/>
      <c r="I446" s="60"/>
      <c r="J446" s="60"/>
      <c r="K446" s="60"/>
      <c r="L446" s="60"/>
      <c r="M446" s="60"/>
      <c r="N446" s="60"/>
      <c r="O446" s="60"/>
      <c r="P446" s="60"/>
      <c r="Q446" s="60"/>
      <c r="R446" s="60"/>
      <c r="S446" s="60"/>
      <c r="T446" s="60"/>
    </row>
    <row r="447" s="59" customFormat="1" spans="1:20">
      <c r="A447" s="60"/>
      <c r="B447" s="60"/>
      <c r="C447" s="60"/>
      <c r="D447" s="70"/>
      <c r="E447" s="60"/>
      <c r="F447" s="71"/>
      <c r="G447" s="71"/>
      <c r="H447" s="72"/>
      <c r="I447" s="60"/>
      <c r="J447" s="60"/>
      <c r="K447" s="60"/>
      <c r="L447" s="60"/>
      <c r="M447" s="60"/>
      <c r="N447" s="60"/>
      <c r="O447" s="60"/>
      <c r="P447" s="60"/>
      <c r="Q447" s="60"/>
      <c r="R447" s="60"/>
      <c r="S447" s="60"/>
      <c r="T447" s="60"/>
    </row>
    <row r="448" s="59" customFormat="1" spans="1:20">
      <c r="A448" s="60"/>
      <c r="B448" s="60"/>
      <c r="C448" s="60"/>
      <c r="D448" s="70"/>
      <c r="E448" s="60"/>
      <c r="F448" s="71"/>
      <c r="G448" s="71"/>
      <c r="H448" s="72"/>
      <c r="I448" s="60"/>
      <c r="J448" s="60"/>
      <c r="K448" s="60"/>
      <c r="L448" s="60"/>
      <c r="M448" s="60"/>
      <c r="N448" s="60"/>
      <c r="O448" s="60"/>
      <c r="P448" s="60"/>
      <c r="Q448" s="60"/>
      <c r="R448" s="60"/>
      <c r="S448" s="60"/>
      <c r="T448" s="60"/>
    </row>
    <row r="449" s="59" customFormat="1" spans="1:20">
      <c r="A449" s="60"/>
      <c r="B449" s="60"/>
      <c r="C449" s="60"/>
      <c r="D449" s="70"/>
      <c r="E449" s="60"/>
      <c r="F449" s="71"/>
      <c r="G449" s="71"/>
      <c r="H449" s="72"/>
      <c r="I449" s="60"/>
      <c r="J449" s="60"/>
      <c r="K449" s="60"/>
      <c r="L449" s="60"/>
      <c r="M449" s="60"/>
      <c r="N449" s="60"/>
      <c r="O449" s="60"/>
      <c r="P449" s="60"/>
      <c r="Q449" s="60"/>
      <c r="R449" s="60"/>
      <c r="S449" s="60"/>
      <c r="T449" s="60"/>
    </row>
    <row r="450" s="59" customFormat="1" spans="1:20">
      <c r="A450" s="60"/>
      <c r="B450" s="60"/>
      <c r="C450" s="60"/>
      <c r="D450" s="70"/>
      <c r="E450" s="60"/>
      <c r="F450" s="71"/>
      <c r="G450" s="71"/>
      <c r="H450" s="72"/>
      <c r="I450" s="60"/>
      <c r="J450" s="60"/>
      <c r="K450" s="60"/>
      <c r="L450" s="60"/>
      <c r="M450" s="60"/>
      <c r="N450" s="60"/>
      <c r="O450" s="60"/>
      <c r="P450" s="60"/>
      <c r="Q450" s="60"/>
      <c r="R450" s="60"/>
      <c r="S450" s="60"/>
      <c r="T450" s="60"/>
    </row>
    <row r="451" s="59" customFormat="1" spans="1:20">
      <c r="A451" s="60"/>
      <c r="B451" s="60"/>
      <c r="C451" s="60"/>
      <c r="D451" s="70"/>
      <c r="E451" s="60"/>
      <c r="F451" s="71"/>
      <c r="G451" s="71"/>
      <c r="H451" s="72"/>
      <c r="I451" s="60"/>
      <c r="J451" s="60"/>
      <c r="K451" s="60"/>
      <c r="L451" s="60"/>
      <c r="M451" s="60"/>
      <c r="N451" s="60"/>
      <c r="O451" s="60"/>
      <c r="P451" s="60"/>
      <c r="Q451" s="60"/>
      <c r="R451" s="60"/>
      <c r="S451" s="60"/>
      <c r="T451" s="60"/>
    </row>
    <row r="452" s="59" customFormat="1" spans="1:20">
      <c r="A452" s="60"/>
      <c r="B452" s="60"/>
      <c r="C452" s="60"/>
      <c r="D452" s="70"/>
      <c r="E452" s="60"/>
      <c r="F452" s="71"/>
      <c r="G452" s="71"/>
      <c r="H452" s="72"/>
      <c r="I452" s="60"/>
      <c r="J452" s="60"/>
      <c r="K452" s="60"/>
      <c r="L452" s="60"/>
      <c r="M452" s="60"/>
      <c r="N452" s="60"/>
      <c r="O452" s="60"/>
      <c r="P452" s="60"/>
      <c r="Q452" s="60"/>
      <c r="R452" s="60"/>
      <c r="S452" s="60"/>
      <c r="T452" s="60"/>
    </row>
    <row r="453" s="59" customFormat="1" spans="1:20">
      <c r="A453" s="60"/>
      <c r="B453" s="60"/>
      <c r="C453" s="60"/>
      <c r="D453" s="70"/>
      <c r="E453" s="60"/>
      <c r="F453" s="71"/>
      <c r="G453" s="71"/>
      <c r="H453" s="72"/>
      <c r="I453" s="60"/>
      <c r="J453" s="60"/>
      <c r="K453" s="60"/>
      <c r="L453" s="60"/>
      <c r="M453" s="60"/>
      <c r="N453" s="60"/>
      <c r="O453" s="60"/>
      <c r="P453" s="60"/>
      <c r="Q453" s="60"/>
      <c r="R453" s="60"/>
      <c r="S453" s="60"/>
      <c r="T453" s="60"/>
    </row>
    <row r="454" s="59" customFormat="1" spans="1:20">
      <c r="A454" s="60"/>
      <c r="B454" s="60"/>
      <c r="C454" s="60"/>
      <c r="D454" s="70"/>
      <c r="E454" s="60"/>
      <c r="F454" s="71"/>
      <c r="G454" s="71"/>
      <c r="H454" s="72"/>
      <c r="I454" s="60"/>
      <c r="J454" s="60"/>
      <c r="K454" s="60"/>
      <c r="L454" s="60"/>
      <c r="M454" s="60"/>
      <c r="N454" s="60"/>
      <c r="O454" s="60"/>
      <c r="P454" s="60"/>
      <c r="Q454" s="60"/>
      <c r="R454" s="60"/>
      <c r="S454" s="60"/>
      <c r="T454" s="60"/>
    </row>
    <row r="455" s="59" customFormat="1" spans="1:20">
      <c r="A455" s="60"/>
      <c r="B455" s="60"/>
      <c r="C455" s="60"/>
      <c r="D455" s="70"/>
      <c r="E455" s="60"/>
      <c r="F455" s="71"/>
      <c r="G455" s="71"/>
      <c r="H455" s="72"/>
      <c r="I455" s="60"/>
      <c r="J455" s="60"/>
      <c r="K455" s="60"/>
      <c r="L455" s="60"/>
      <c r="M455" s="60"/>
      <c r="N455" s="60"/>
      <c r="O455" s="60"/>
      <c r="P455" s="60"/>
      <c r="Q455" s="60"/>
      <c r="R455" s="60"/>
      <c r="S455" s="60"/>
      <c r="T455" s="60"/>
    </row>
    <row r="456" s="59" customFormat="1" spans="1:20">
      <c r="A456" s="60"/>
      <c r="B456" s="60"/>
      <c r="C456" s="60"/>
      <c r="D456" s="70"/>
      <c r="E456" s="60"/>
      <c r="F456" s="71"/>
      <c r="G456" s="71"/>
      <c r="H456" s="72"/>
      <c r="I456" s="60"/>
      <c r="J456" s="60"/>
      <c r="K456" s="60"/>
      <c r="L456" s="60"/>
      <c r="M456" s="60"/>
      <c r="N456" s="60"/>
      <c r="O456" s="60"/>
      <c r="P456" s="60"/>
      <c r="Q456" s="60"/>
      <c r="R456" s="60"/>
      <c r="S456" s="60"/>
      <c r="T456" s="60"/>
    </row>
    <row r="457" s="59" customFormat="1" spans="1:20">
      <c r="A457" s="60"/>
      <c r="B457" s="60"/>
      <c r="C457" s="60"/>
      <c r="D457" s="70"/>
      <c r="E457" s="60"/>
      <c r="F457" s="71"/>
      <c r="G457" s="71"/>
      <c r="H457" s="72"/>
      <c r="I457" s="60"/>
      <c r="J457" s="60"/>
      <c r="K457" s="60"/>
      <c r="L457" s="60"/>
      <c r="M457" s="60"/>
      <c r="N457" s="60"/>
      <c r="O457" s="60"/>
      <c r="P457" s="60"/>
      <c r="Q457" s="60"/>
      <c r="R457" s="60"/>
      <c r="S457" s="60"/>
      <c r="T457" s="60"/>
    </row>
    <row r="458" s="59" customFormat="1" spans="1:20">
      <c r="A458" s="60"/>
      <c r="B458" s="60"/>
      <c r="C458" s="60"/>
      <c r="D458" s="70"/>
      <c r="E458" s="60"/>
      <c r="F458" s="71"/>
      <c r="G458" s="71"/>
      <c r="H458" s="72"/>
      <c r="I458" s="60"/>
      <c r="J458" s="60"/>
      <c r="K458" s="60"/>
      <c r="L458" s="60"/>
      <c r="M458" s="60"/>
      <c r="N458" s="60"/>
      <c r="O458" s="60"/>
      <c r="P458" s="60"/>
      <c r="Q458" s="60"/>
      <c r="R458" s="60"/>
      <c r="S458" s="60"/>
      <c r="T458" s="60"/>
    </row>
    <row r="459" s="59" customFormat="1" spans="1:20">
      <c r="A459" s="60"/>
      <c r="B459" s="60"/>
      <c r="C459" s="60"/>
      <c r="D459" s="70"/>
      <c r="E459" s="60"/>
      <c r="F459" s="71"/>
      <c r="G459" s="71"/>
      <c r="H459" s="72"/>
      <c r="I459" s="60"/>
      <c r="J459" s="60"/>
      <c r="K459" s="60"/>
      <c r="L459" s="60"/>
      <c r="M459" s="60"/>
      <c r="N459" s="60"/>
      <c r="O459" s="60"/>
      <c r="P459" s="60"/>
      <c r="Q459" s="60"/>
      <c r="R459" s="60"/>
      <c r="S459" s="60"/>
      <c r="T459" s="60"/>
    </row>
    <row r="460" s="59" customFormat="1" spans="1:20">
      <c r="A460" s="60"/>
      <c r="B460" s="60"/>
      <c r="C460" s="60"/>
      <c r="D460" s="70"/>
      <c r="E460" s="60"/>
      <c r="F460" s="71"/>
      <c r="G460" s="71"/>
      <c r="H460" s="72"/>
      <c r="I460" s="60"/>
      <c r="J460" s="60"/>
      <c r="K460" s="60"/>
      <c r="L460" s="60"/>
      <c r="M460" s="60"/>
      <c r="N460" s="60"/>
      <c r="O460" s="60"/>
      <c r="P460" s="60"/>
      <c r="Q460" s="60"/>
      <c r="R460" s="60"/>
      <c r="S460" s="60"/>
      <c r="T460" s="60"/>
    </row>
    <row r="461" s="59" customFormat="1" spans="1:20">
      <c r="A461" s="60"/>
      <c r="B461" s="60"/>
      <c r="C461" s="60"/>
      <c r="D461" s="70"/>
      <c r="E461" s="60"/>
      <c r="F461" s="71"/>
      <c r="G461" s="71"/>
      <c r="H461" s="72"/>
      <c r="I461" s="60"/>
      <c r="J461" s="60"/>
      <c r="K461" s="60"/>
      <c r="L461" s="60"/>
      <c r="M461" s="60"/>
      <c r="N461" s="60"/>
      <c r="O461" s="60"/>
      <c r="P461" s="60"/>
      <c r="Q461" s="60"/>
      <c r="R461" s="60"/>
      <c r="S461" s="60"/>
      <c r="T461" s="60"/>
    </row>
    <row r="462" s="59" customFormat="1" spans="1:20">
      <c r="A462" s="60"/>
      <c r="B462" s="60"/>
      <c r="C462" s="60"/>
      <c r="D462" s="70"/>
      <c r="E462" s="60"/>
      <c r="F462" s="71"/>
      <c r="G462" s="71"/>
      <c r="H462" s="72"/>
      <c r="I462" s="60"/>
      <c r="J462" s="60"/>
      <c r="K462" s="60"/>
      <c r="L462" s="60"/>
      <c r="M462" s="60"/>
      <c r="N462" s="60"/>
      <c r="O462" s="60"/>
      <c r="P462" s="60"/>
      <c r="Q462" s="60"/>
      <c r="R462" s="60"/>
      <c r="S462" s="60"/>
      <c r="T462" s="60"/>
    </row>
    <row r="463" s="59" customFormat="1" spans="1:20">
      <c r="A463" s="60"/>
      <c r="B463" s="60"/>
      <c r="C463" s="60"/>
      <c r="D463" s="70"/>
      <c r="E463" s="60"/>
      <c r="F463" s="71"/>
      <c r="G463" s="71"/>
      <c r="H463" s="72"/>
      <c r="I463" s="60"/>
      <c r="J463" s="60"/>
      <c r="K463" s="60"/>
      <c r="L463" s="60"/>
      <c r="M463" s="60"/>
      <c r="N463" s="60"/>
      <c r="O463" s="60"/>
      <c r="P463" s="60"/>
      <c r="Q463" s="60"/>
      <c r="R463" s="60"/>
      <c r="S463" s="60"/>
      <c r="T463" s="60"/>
    </row>
    <row r="464" s="59" customFormat="1" spans="1:20">
      <c r="A464" s="60"/>
      <c r="B464" s="60"/>
      <c r="C464" s="60"/>
      <c r="D464" s="70"/>
      <c r="E464" s="60"/>
      <c r="F464" s="71"/>
      <c r="G464" s="71"/>
      <c r="H464" s="72"/>
      <c r="I464" s="60"/>
      <c r="J464" s="60"/>
      <c r="K464" s="60"/>
      <c r="L464" s="60"/>
      <c r="M464" s="60"/>
      <c r="N464" s="60"/>
      <c r="O464" s="60"/>
      <c r="P464" s="60"/>
      <c r="Q464" s="60"/>
      <c r="R464" s="60"/>
      <c r="S464" s="60"/>
      <c r="T464" s="60"/>
    </row>
    <row r="465" s="59" customFormat="1" spans="1:20">
      <c r="A465" s="60"/>
      <c r="B465" s="60"/>
      <c r="C465" s="60"/>
      <c r="D465" s="70"/>
      <c r="E465" s="60"/>
      <c r="F465" s="71"/>
      <c r="G465" s="71"/>
      <c r="H465" s="72"/>
      <c r="I465" s="60"/>
      <c r="J465" s="60"/>
      <c r="K465" s="60"/>
      <c r="L465" s="60"/>
      <c r="M465" s="60"/>
      <c r="N465" s="60"/>
      <c r="O465" s="60"/>
      <c r="P465" s="60"/>
      <c r="Q465" s="60"/>
      <c r="R465" s="60"/>
      <c r="S465" s="60"/>
      <c r="T465" s="60"/>
    </row>
    <row r="466" s="59" customFormat="1" spans="1:20">
      <c r="A466" s="60"/>
      <c r="B466" s="60"/>
      <c r="C466" s="60"/>
      <c r="D466" s="70"/>
      <c r="E466" s="60"/>
      <c r="F466" s="71"/>
      <c r="G466" s="71"/>
      <c r="H466" s="72"/>
      <c r="I466" s="60"/>
      <c r="J466" s="60"/>
      <c r="K466" s="60"/>
      <c r="L466" s="60"/>
      <c r="M466" s="60"/>
      <c r="N466" s="60"/>
      <c r="O466" s="60"/>
      <c r="P466" s="60"/>
      <c r="Q466" s="60"/>
      <c r="R466" s="60"/>
      <c r="S466" s="60"/>
      <c r="T466" s="60"/>
    </row>
    <row r="467" s="59" customFormat="1" spans="1:20">
      <c r="A467" s="60"/>
      <c r="B467" s="60"/>
      <c r="C467" s="60"/>
      <c r="D467" s="70"/>
      <c r="E467" s="60"/>
      <c r="F467" s="71"/>
      <c r="G467" s="71"/>
      <c r="H467" s="72"/>
      <c r="I467" s="60"/>
      <c r="J467" s="60"/>
      <c r="K467" s="60"/>
      <c r="L467" s="60"/>
      <c r="M467" s="60"/>
      <c r="N467" s="60"/>
      <c r="O467" s="60"/>
      <c r="P467" s="60"/>
      <c r="Q467" s="60"/>
      <c r="R467" s="60"/>
      <c r="S467" s="60"/>
      <c r="T467" s="60"/>
    </row>
    <row r="468" s="59" customFormat="1" spans="1:20">
      <c r="A468" s="60"/>
      <c r="B468" s="60"/>
      <c r="C468" s="60"/>
      <c r="D468" s="70"/>
      <c r="E468" s="60"/>
      <c r="F468" s="71"/>
      <c r="G468" s="71"/>
      <c r="H468" s="72"/>
      <c r="I468" s="60"/>
      <c r="J468" s="60"/>
      <c r="K468" s="60"/>
      <c r="L468" s="60"/>
      <c r="M468" s="60"/>
      <c r="N468" s="60"/>
      <c r="O468" s="60"/>
      <c r="P468" s="60"/>
      <c r="Q468" s="60"/>
      <c r="R468" s="60"/>
      <c r="S468" s="60"/>
      <c r="T468" s="60"/>
    </row>
    <row r="469" s="59" customFormat="1" spans="1:20">
      <c r="A469" s="60"/>
      <c r="B469" s="60"/>
      <c r="C469" s="60"/>
      <c r="D469" s="70"/>
      <c r="E469" s="60"/>
      <c r="F469" s="71"/>
      <c r="G469" s="71"/>
      <c r="H469" s="72"/>
      <c r="I469" s="60"/>
      <c r="J469" s="60"/>
      <c r="K469" s="60"/>
      <c r="L469" s="60"/>
      <c r="M469" s="60"/>
      <c r="N469" s="60"/>
      <c r="O469" s="60"/>
      <c r="P469" s="60"/>
      <c r="Q469" s="60"/>
      <c r="R469" s="60"/>
      <c r="S469" s="60"/>
      <c r="T469" s="60"/>
    </row>
    <row r="470" s="59" customFormat="1" spans="1:20">
      <c r="A470" s="60"/>
      <c r="B470" s="60"/>
      <c r="C470" s="60"/>
      <c r="D470" s="70"/>
      <c r="E470" s="60"/>
      <c r="F470" s="71"/>
      <c r="G470" s="71"/>
      <c r="H470" s="72"/>
      <c r="I470" s="60"/>
      <c r="J470" s="60"/>
      <c r="K470" s="60"/>
      <c r="L470" s="60"/>
      <c r="M470" s="60"/>
      <c r="N470" s="60"/>
      <c r="O470" s="60"/>
      <c r="P470" s="60"/>
      <c r="Q470" s="60"/>
      <c r="R470" s="60"/>
      <c r="S470" s="60"/>
      <c r="T470" s="60"/>
    </row>
    <row r="471" s="59" customFormat="1" spans="1:20">
      <c r="A471" s="60"/>
      <c r="B471" s="60"/>
      <c r="C471" s="60"/>
      <c r="D471" s="70"/>
      <c r="E471" s="60"/>
      <c r="F471" s="71"/>
      <c r="G471" s="71"/>
      <c r="H471" s="72"/>
      <c r="I471" s="60"/>
      <c r="J471" s="60"/>
      <c r="K471" s="60"/>
      <c r="L471" s="60"/>
      <c r="M471" s="60"/>
      <c r="N471" s="60"/>
      <c r="O471" s="60"/>
      <c r="P471" s="60"/>
      <c r="Q471" s="60"/>
      <c r="R471" s="60"/>
      <c r="S471" s="60"/>
      <c r="T471" s="60"/>
    </row>
    <row r="472" s="59" customFormat="1" spans="1:20">
      <c r="A472" s="60"/>
      <c r="B472" s="60"/>
      <c r="C472" s="60"/>
      <c r="D472" s="70"/>
      <c r="E472" s="60"/>
      <c r="F472" s="71"/>
      <c r="G472" s="71"/>
      <c r="H472" s="72"/>
      <c r="I472" s="60"/>
      <c r="J472" s="60"/>
      <c r="K472" s="60"/>
      <c r="L472" s="60"/>
      <c r="M472" s="60"/>
      <c r="N472" s="60"/>
      <c r="O472" s="60"/>
      <c r="P472" s="60"/>
      <c r="Q472" s="60"/>
      <c r="R472" s="60"/>
      <c r="S472" s="60"/>
      <c r="T472" s="60"/>
    </row>
    <row r="473" s="59" customFormat="1" spans="1:20">
      <c r="A473" s="60"/>
      <c r="B473" s="60"/>
      <c r="C473" s="60"/>
      <c r="D473" s="70"/>
      <c r="E473" s="60"/>
      <c r="F473" s="71"/>
      <c r="G473" s="71"/>
      <c r="H473" s="72"/>
      <c r="I473" s="60"/>
      <c r="J473" s="60"/>
      <c r="K473" s="60"/>
      <c r="L473" s="60"/>
      <c r="M473" s="60"/>
      <c r="N473" s="60"/>
      <c r="O473" s="60"/>
      <c r="P473" s="60"/>
      <c r="Q473" s="60"/>
      <c r="R473" s="60"/>
      <c r="S473" s="60"/>
      <c r="T473" s="60"/>
    </row>
    <row r="474" s="59" customFormat="1" spans="1:20">
      <c r="A474" s="60"/>
      <c r="B474" s="60"/>
      <c r="C474" s="60"/>
      <c r="D474" s="70"/>
      <c r="E474" s="60"/>
      <c r="F474" s="71"/>
      <c r="G474" s="71"/>
      <c r="H474" s="72"/>
      <c r="I474" s="60"/>
      <c r="J474" s="60"/>
      <c r="K474" s="60"/>
      <c r="L474" s="60"/>
      <c r="M474" s="60"/>
      <c r="N474" s="60"/>
      <c r="O474" s="60"/>
      <c r="P474" s="60"/>
      <c r="Q474" s="60"/>
      <c r="R474" s="60"/>
      <c r="S474" s="60"/>
      <c r="T474" s="60"/>
    </row>
    <row r="475" s="59" customFormat="1" spans="1:20">
      <c r="A475" s="60"/>
      <c r="B475" s="60"/>
      <c r="C475" s="60"/>
      <c r="D475" s="70"/>
      <c r="E475" s="60"/>
      <c r="F475" s="71"/>
      <c r="G475" s="71"/>
      <c r="H475" s="72"/>
      <c r="I475" s="60"/>
      <c r="J475" s="60"/>
      <c r="K475" s="60"/>
      <c r="L475" s="60"/>
      <c r="M475" s="60"/>
      <c r="N475" s="60"/>
      <c r="O475" s="60"/>
      <c r="P475" s="60"/>
      <c r="Q475" s="60"/>
      <c r="R475" s="60"/>
      <c r="S475" s="60"/>
      <c r="T475" s="60"/>
    </row>
    <row r="476" s="59" customFormat="1" spans="1:20">
      <c r="A476" s="60"/>
      <c r="B476" s="60"/>
      <c r="C476" s="60"/>
      <c r="D476" s="70"/>
      <c r="E476" s="60"/>
      <c r="F476" s="71"/>
      <c r="G476" s="71"/>
      <c r="H476" s="72"/>
      <c r="I476" s="60"/>
      <c r="J476" s="60"/>
      <c r="K476" s="60"/>
      <c r="L476" s="60"/>
      <c r="M476" s="60"/>
      <c r="N476" s="60"/>
      <c r="O476" s="60"/>
      <c r="P476" s="60"/>
      <c r="Q476" s="60"/>
      <c r="R476" s="60"/>
      <c r="S476" s="60"/>
      <c r="T476" s="60"/>
    </row>
    <row r="477" s="59" customFormat="1" spans="1:20">
      <c r="A477" s="60"/>
      <c r="B477" s="60"/>
      <c r="C477" s="60"/>
      <c r="D477" s="70"/>
      <c r="E477" s="60"/>
      <c r="F477" s="71"/>
      <c r="G477" s="71"/>
      <c r="H477" s="72"/>
      <c r="I477" s="60"/>
      <c r="J477" s="60"/>
      <c r="K477" s="60"/>
      <c r="L477" s="60"/>
      <c r="M477" s="60"/>
      <c r="N477" s="60"/>
      <c r="O477" s="60"/>
      <c r="P477" s="60"/>
      <c r="Q477" s="60"/>
      <c r="R477" s="60"/>
      <c r="S477" s="60"/>
      <c r="T477" s="60"/>
    </row>
    <row r="478" s="59" customFormat="1" spans="1:20">
      <c r="A478" s="60"/>
      <c r="B478" s="60"/>
      <c r="C478" s="60"/>
      <c r="D478" s="70"/>
      <c r="E478" s="60"/>
      <c r="F478" s="71"/>
      <c r="G478" s="71"/>
      <c r="H478" s="72"/>
      <c r="I478" s="60"/>
      <c r="J478" s="60"/>
      <c r="K478" s="60"/>
      <c r="L478" s="60"/>
      <c r="M478" s="60"/>
      <c r="N478" s="60"/>
      <c r="O478" s="60"/>
      <c r="P478" s="60"/>
      <c r="Q478" s="60"/>
      <c r="R478" s="60"/>
      <c r="S478" s="60"/>
      <c r="T478" s="60"/>
    </row>
    <row r="479" s="59" customFormat="1" spans="1:20">
      <c r="A479" s="60"/>
      <c r="B479" s="60"/>
      <c r="C479" s="60"/>
      <c r="D479" s="70"/>
      <c r="E479" s="60"/>
      <c r="F479" s="71"/>
      <c r="G479" s="71"/>
      <c r="H479" s="72"/>
      <c r="I479" s="60"/>
      <c r="J479" s="60"/>
      <c r="K479" s="60"/>
      <c r="L479" s="60"/>
      <c r="M479" s="60"/>
      <c r="N479" s="60"/>
      <c r="O479" s="60"/>
      <c r="P479" s="60"/>
      <c r="Q479" s="60"/>
      <c r="R479" s="60"/>
      <c r="S479" s="60"/>
      <c r="T479" s="60"/>
    </row>
    <row r="480" s="59" customFormat="1" spans="1:20">
      <c r="A480" s="60"/>
      <c r="B480" s="60"/>
      <c r="C480" s="60"/>
      <c r="D480" s="70"/>
      <c r="E480" s="60"/>
      <c r="F480" s="71"/>
      <c r="G480" s="71"/>
      <c r="H480" s="72"/>
      <c r="I480" s="60"/>
      <c r="J480" s="60"/>
      <c r="K480" s="60"/>
      <c r="L480" s="60"/>
      <c r="M480" s="60"/>
      <c r="N480" s="60"/>
      <c r="O480" s="60"/>
      <c r="P480" s="60"/>
      <c r="Q480" s="60"/>
      <c r="R480" s="60"/>
      <c r="S480" s="60"/>
      <c r="T480" s="60"/>
    </row>
    <row r="481" s="59" customFormat="1" spans="1:20">
      <c r="A481" s="60"/>
      <c r="B481" s="60"/>
      <c r="C481" s="60"/>
      <c r="D481" s="70"/>
      <c r="E481" s="60"/>
      <c r="F481" s="71"/>
      <c r="G481" s="71"/>
      <c r="H481" s="72"/>
      <c r="I481" s="60"/>
      <c r="J481" s="60"/>
      <c r="K481" s="60"/>
      <c r="L481" s="60"/>
      <c r="M481" s="60"/>
      <c r="N481" s="60"/>
      <c r="O481" s="60"/>
      <c r="P481" s="60"/>
      <c r="Q481" s="60"/>
      <c r="R481" s="60"/>
      <c r="S481" s="60"/>
      <c r="T481" s="60"/>
    </row>
    <row r="482" s="59" customFormat="1" spans="1:20">
      <c r="A482" s="60"/>
      <c r="B482" s="60"/>
      <c r="C482" s="60"/>
      <c r="D482" s="70"/>
      <c r="E482" s="60"/>
      <c r="F482" s="71"/>
      <c r="G482" s="71"/>
      <c r="H482" s="72"/>
      <c r="I482" s="60"/>
      <c r="J482" s="60"/>
      <c r="K482" s="60"/>
      <c r="L482" s="60"/>
      <c r="M482" s="60"/>
      <c r="N482" s="60"/>
      <c r="O482" s="60"/>
      <c r="P482" s="60"/>
      <c r="Q482" s="60"/>
      <c r="R482" s="60"/>
      <c r="S482" s="60"/>
      <c r="T482" s="60"/>
    </row>
    <row r="483" s="59" customFormat="1" spans="1:20">
      <c r="A483" s="60"/>
      <c r="B483" s="60"/>
      <c r="C483" s="60"/>
      <c r="D483" s="70"/>
      <c r="E483" s="60"/>
      <c r="F483" s="71"/>
      <c r="G483" s="71"/>
      <c r="H483" s="72"/>
      <c r="I483" s="60"/>
      <c r="J483" s="60"/>
      <c r="K483" s="60"/>
      <c r="L483" s="60"/>
      <c r="M483" s="60"/>
      <c r="N483" s="60"/>
      <c r="O483" s="60"/>
      <c r="P483" s="60"/>
      <c r="Q483" s="60"/>
      <c r="R483" s="60"/>
      <c r="S483" s="60"/>
      <c r="T483" s="60"/>
    </row>
    <row r="484" s="59" customFormat="1" spans="1:20">
      <c r="A484" s="60"/>
      <c r="B484" s="60"/>
      <c r="C484" s="60"/>
      <c r="D484" s="70"/>
      <c r="E484" s="60"/>
      <c r="F484" s="71"/>
      <c r="G484" s="71"/>
      <c r="H484" s="72"/>
      <c r="I484" s="60"/>
      <c r="J484" s="60"/>
      <c r="K484" s="60"/>
      <c r="L484" s="60"/>
      <c r="M484" s="60"/>
      <c r="N484" s="60"/>
      <c r="O484" s="60"/>
      <c r="P484" s="60"/>
      <c r="Q484" s="60"/>
      <c r="R484" s="60"/>
      <c r="S484" s="60"/>
      <c r="T484" s="60"/>
    </row>
    <row r="485" s="59" customFormat="1" spans="1:20">
      <c r="A485" s="60"/>
      <c r="B485" s="60"/>
      <c r="C485" s="60"/>
      <c r="D485" s="70"/>
      <c r="E485" s="60"/>
      <c r="F485" s="71"/>
      <c r="G485" s="71"/>
      <c r="H485" s="72"/>
      <c r="I485" s="60"/>
      <c r="J485" s="60"/>
      <c r="K485" s="60"/>
      <c r="L485" s="60"/>
      <c r="M485" s="60"/>
      <c r="N485" s="60"/>
      <c r="O485" s="60"/>
      <c r="P485" s="60"/>
      <c r="Q485" s="60"/>
      <c r="R485" s="60"/>
      <c r="S485" s="60"/>
      <c r="T485" s="60"/>
    </row>
    <row r="486" s="59" customFormat="1" spans="1:20">
      <c r="A486" s="60"/>
      <c r="B486" s="60"/>
      <c r="C486" s="60"/>
      <c r="D486" s="70"/>
      <c r="E486" s="60"/>
      <c r="F486" s="71"/>
      <c r="G486" s="71"/>
      <c r="H486" s="72"/>
      <c r="I486" s="60"/>
      <c r="J486" s="60"/>
      <c r="K486" s="60"/>
      <c r="L486" s="60"/>
      <c r="M486" s="60"/>
      <c r="N486" s="60"/>
      <c r="O486" s="60"/>
      <c r="P486" s="60"/>
      <c r="Q486" s="60"/>
      <c r="R486" s="60"/>
      <c r="S486" s="60"/>
      <c r="T486" s="60"/>
    </row>
    <row r="487" s="59" customFormat="1" spans="1:20">
      <c r="A487" s="60"/>
      <c r="B487" s="60"/>
      <c r="C487" s="60"/>
      <c r="D487" s="70"/>
      <c r="E487" s="60"/>
      <c r="F487" s="71"/>
      <c r="G487" s="71"/>
      <c r="H487" s="72"/>
      <c r="I487" s="60"/>
      <c r="J487" s="60"/>
      <c r="K487" s="60"/>
      <c r="L487" s="60"/>
      <c r="M487" s="60"/>
      <c r="N487" s="60"/>
      <c r="O487" s="60"/>
      <c r="P487" s="60"/>
      <c r="Q487" s="60"/>
      <c r="R487" s="60"/>
      <c r="S487" s="60"/>
      <c r="T487" s="60"/>
    </row>
    <row r="488" s="59" customFormat="1" spans="1:20">
      <c r="A488" s="60"/>
      <c r="B488" s="60"/>
      <c r="C488" s="60"/>
      <c r="D488" s="70"/>
      <c r="E488" s="60"/>
      <c r="F488" s="71"/>
      <c r="G488" s="71"/>
      <c r="H488" s="72"/>
      <c r="I488" s="60"/>
      <c r="J488" s="60"/>
      <c r="K488" s="60"/>
      <c r="L488" s="60"/>
      <c r="M488" s="60"/>
      <c r="N488" s="60"/>
      <c r="O488" s="60"/>
      <c r="P488" s="60"/>
      <c r="Q488" s="60"/>
      <c r="R488" s="60"/>
      <c r="S488" s="60"/>
      <c r="T488" s="60"/>
    </row>
    <row r="489" s="59" customFormat="1" spans="1:20">
      <c r="A489" s="60"/>
      <c r="B489" s="60"/>
      <c r="C489" s="60"/>
      <c r="D489" s="70"/>
      <c r="E489" s="60"/>
      <c r="F489" s="71"/>
      <c r="G489" s="71"/>
      <c r="H489" s="72"/>
      <c r="I489" s="60"/>
      <c r="J489" s="60"/>
      <c r="K489" s="60"/>
      <c r="L489" s="60"/>
      <c r="M489" s="60"/>
      <c r="N489" s="60"/>
      <c r="O489" s="60"/>
      <c r="P489" s="60"/>
      <c r="Q489" s="60"/>
      <c r="R489" s="60"/>
      <c r="S489" s="60"/>
      <c r="T489" s="60"/>
    </row>
    <row r="490" s="59" customFormat="1" spans="1:20">
      <c r="A490" s="60"/>
      <c r="B490" s="60"/>
      <c r="C490" s="60"/>
      <c r="D490" s="70"/>
      <c r="E490" s="60"/>
      <c r="F490" s="71"/>
      <c r="G490" s="71"/>
      <c r="H490" s="72"/>
      <c r="I490" s="60"/>
      <c r="J490" s="60"/>
      <c r="K490" s="60"/>
      <c r="L490" s="60"/>
      <c r="M490" s="60"/>
      <c r="N490" s="60"/>
      <c r="O490" s="60"/>
      <c r="P490" s="60"/>
      <c r="Q490" s="60"/>
      <c r="R490" s="60"/>
      <c r="S490" s="60"/>
      <c r="T490" s="60"/>
    </row>
    <row r="491" s="59" customFormat="1" spans="1:20">
      <c r="A491" s="60"/>
      <c r="B491" s="60"/>
      <c r="C491" s="60"/>
      <c r="D491" s="70"/>
      <c r="E491" s="60"/>
      <c r="F491" s="71"/>
      <c r="G491" s="71"/>
      <c r="H491" s="72"/>
      <c r="I491" s="60"/>
      <c r="J491" s="60"/>
      <c r="K491" s="60"/>
      <c r="L491" s="60"/>
      <c r="M491" s="60"/>
      <c r="N491" s="60"/>
      <c r="O491" s="60"/>
      <c r="P491" s="60"/>
      <c r="Q491" s="60"/>
      <c r="R491" s="60"/>
      <c r="S491" s="60"/>
      <c r="T491" s="60"/>
    </row>
    <row r="492" s="59" customFormat="1" spans="1:20">
      <c r="A492" s="60"/>
      <c r="B492" s="60"/>
      <c r="C492" s="60"/>
      <c r="D492" s="70"/>
      <c r="E492" s="60"/>
      <c r="F492" s="71"/>
      <c r="G492" s="71"/>
      <c r="H492" s="72"/>
      <c r="I492" s="60"/>
      <c r="J492" s="60"/>
      <c r="K492" s="60"/>
      <c r="L492" s="60"/>
      <c r="M492" s="60"/>
      <c r="N492" s="60"/>
      <c r="O492" s="60"/>
      <c r="P492" s="60"/>
      <c r="Q492" s="60"/>
      <c r="R492" s="60"/>
      <c r="S492" s="60"/>
      <c r="T492" s="60"/>
    </row>
    <row r="493" s="59" customFormat="1" spans="1:20">
      <c r="A493" s="60"/>
      <c r="B493" s="60"/>
      <c r="C493" s="60"/>
      <c r="D493" s="70"/>
      <c r="E493" s="60"/>
      <c r="F493" s="71"/>
      <c r="G493" s="71"/>
      <c r="H493" s="72"/>
      <c r="I493" s="60"/>
      <c r="J493" s="60"/>
      <c r="K493" s="60"/>
      <c r="L493" s="60"/>
      <c r="M493" s="60"/>
      <c r="N493" s="60"/>
      <c r="O493" s="60"/>
      <c r="P493" s="60"/>
      <c r="Q493" s="60"/>
      <c r="R493" s="60"/>
      <c r="S493" s="60"/>
      <c r="T493" s="60"/>
    </row>
    <row r="494" s="59" customFormat="1" spans="1:20">
      <c r="A494" s="60"/>
      <c r="B494" s="60"/>
      <c r="C494" s="60"/>
      <c r="D494" s="70"/>
      <c r="E494" s="60"/>
      <c r="F494" s="71"/>
      <c r="G494" s="71"/>
      <c r="H494" s="72"/>
      <c r="I494" s="60"/>
      <c r="J494" s="60"/>
      <c r="K494" s="60"/>
      <c r="L494" s="60"/>
      <c r="M494" s="60"/>
      <c r="N494" s="60"/>
      <c r="O494" s="60"/>
      <c r="P494" s="60"/>
      <c r="Q494" s="60"/>
      <c r="R494" s="60"/>
      <c r="S494" s="60"/>
      <c r="T494" s="60"/>
    </row>
    <row r="495" s="59" customFormat="1" spans="1:20">
      <c r="A495" s="60"/>
      <c r="B495" s="60"/>
      <c r="C495" s="60"/>
      <c r="D495" s="70"/>
      <c r="E495" s="60"/>
      <c r="F495" s="71"/>
      <c r="G495" s="71"/>
      <c r="H495" s="72"/>
      <c r="I495" s="60"/>
      <c r="J495" s="60"/>
      <c r="K495" s="60"/>
      <c r="L495" s="60"/>
      <c r="M495" s="60"/>
      <c r="N495" s="60"/>
      <c r="O495" s="60"/>
      <c r="P495" s="60"/>
      <c r="Q495" s="60"/>
      <c r="R495" s="60"/>
      <c r="S495" s="60"/>
      <c r="T495" s="60"/>
    </row>
    <row r="496" s="59" customFormat="1" spans="1:20">
      <c r="A496" s="60"/>
      <c r="B496" s="60"/>
      <c r="C496" s="60"/>
      <c r="D496" s="70"/>
      <c r="E496" s="60"/>
      <c r="F496" s="71"/>
      <c r="G496" s="71"/>
      <c r="H496" s="72"/>
      <c r="I496" s="60"/>
      <c r="J496" s="60"/>
      <c r="K496" s="60"/>
      <c r="L496" s="60"/>
      <c r="M496" s="60"/>
      <c r="N496" s="60"/>
      <c r="O496" s="60"/>
      <c r="P496" s="60"/>
      <c r="Q496" s="60"/>
      <c r="R496" s="60"/>
      <c r="S496" s="60"/>
      <c r="T496" s="60"/>
    </row>
    <row r="497" s="59" customFormat="1" spans="1:20">
      <c r="A497" s="60"/>
      <c r="B497" s="60"/>
      <c r="C497" s="60"/>
      <c r="D497" s="70"/>
      <c r="E497" s="60"/>
      <c r="F497" s="71"/>
      <c r="G497" s="71"/>
      <c r="H497" s="72"/>
      <c r="I497" s="60"/>
      <c r="J497" s="60"/>
      <c r="K497" s="60"/>
      <c r="L497" s="60"/>
      <c r="M497" s="60"/>
      <c r="N497" s="60"/>
      <c r="O497" s="60"/>
      <c r="P497" s="60"/>
      <c r="Q497" s="60"/>
      <c r="R497" s="60"/>
      <c r="S497" s="60"/>
      <c r="T497" s="60"/>
    </row>
    <row r="498" s="59" customFormat="1" spans="1:20">
      <c r="A498" s="60"/>
      <c r="B498" s="60"/>
      <c r="C498" s="60"/>
      <c r="D498" s="70"/>
      <c r="E498" s="60"/>
      <c r="F498" s="71"/>
      <c r="G498" s="71"/>
      <c r="H498" s="72"/>
      <c r="I498" s="60"/>
      <c r="J498" s="60"/>
      <c r="K498" s="60"/>
      <c r="L498" s="60"/>
      <c r="M498" s="60"/>
      <c r="N498" s="60"/>
      <c r="O498" s="60"/>
      <c r="P498" s="60"/>
      <c r="Q498" s="60"/>
      <c r="R498" s="60"/>
      <c r="S498" s="60"/>
      <c r="T498" s="60"/>
    </row>
    <row r="499" s="59" customFormat="1" spans="1:20">
      <c r="A499" s="60"/>
      <c r="B499" s="60"/>
      <c r="C499" s="60"/>
      <c r="D499" s="70"/>
      <c r="E499" s="60"/>
      <c r="F499" s="71"/>
      <c r="G499" s="71"/>
      <c r="H499" s="72"/>
      <c r="I499" s="60"/>
      <c r="J499" s="60"/>
      <c r="K499" s="60"/>
      <c r="L499" s="60"/>
      <c r="M499" s="60"/>
      <c r="N499" s="60"/>
      <c r="O499" s="60"/>
      <c r="P499" s="60"/>
      <c r="Q499" s="60"/>
      <c r="R499" s="60"/>
      <c r="S499" s="60"/>
      <c r="T499" s="60"/>
    </row>
    <row r="500" s="59" customFormat="1" spans="1:20">
      <c r="A500" s="60"/>
      <c r="B500" s="60"/>
      <c r="C500" s="60"/>
      <c r="D500" s="70"/>
      <c r="E500" s="60"/>
      <c r="F500" s="71"/>
      <c r="G500" s="71"/>
      <c r="H500" s="72"/>
      <c r="I500" s="60"/>
      <c r="J500" s="60"/>
      <c r="K500" s="60"/>
      <c r="L500" s="60"/>
      <c r="M500" s="60"/>
      <c r="N500" s="60"/>
      <c r="O500" s="60"/>
      <c r="P500" s="60"/>
      <c r="Q500" s="60"/>
      <c r="R500" s="60"/>
      <c r="S500" s="60"/>
      <c r="T500" s="60"/>
    </row>
    <row r="501" s="59" customFormat="1" spans="1:20">
      <c r="A501" s="60"/>
      <c r="B501" s="60"/>
      <c r="C501" s="60"/>
      <c r="D501" s="70"/>
      <c r="E501" s="60"/>
      <c r="F501" s="71"/>
      <c r="G501" s="71"/>
      <c r="H501" s="72"/>
      <c r="I501" s="60"/>
      <c r="J501" s="60"/>
      <c r="K501" s="60"/>
      <c r="L501" s="60"/>
      <c r="M501" s="60"/>
      <c r="N501" s="60"/>
      <c r="O501" s="60"/>
      <c r="P501" s="60"/>
      <c r="Q501" s="60"/>
      <c r="R501" s="60"/>
      <c r="S501" s="60"/>
      <c r="T501" s="60"/>
    </row>
    <row r="502" s="59" customFormat="1" spans="1:20">
      <c r="A502" s="60"/>
      <c r="B502" s="60"/>
      <c r="C502" s="60"/>
      <c r="D502" s="70"/>
      <c r="E502" s="60"/>
      <c r="F502" s="71"/>
      <c r="G502" s="71"/>
      <c r="H502" s="72"/>
      <c r="I502" s="60"/>
      <c r="J502" s="60"/>
      <c r="K502" s="60"/>
      <c r="L502" s="60"/>
      <c r="M502" s="60"/>
      <c r="N502" s="60"/>
      <c r="O502" s="60"/>
      <c r="P502" s="60"/>
      <c r="Q502" s="60"/>
      <c r="R502" s="60"/>
      <c r="S502" s="60"/>
      <c r="T502" s="60"/>
    </row>
    <row r="503" s="59" customFormat="1" spans="1:20">
      <c r="A503" s="60"/>
      <c r="B503" s="60"/>
      <c r="C503" s="60"/>
      <c r="D503" s="70"/>
      <c r="E503" s="60"/>
      <c r="F503" s="71"/>
      <c r="G503" s="71"/>
      <c r="H503" s="72"/>
      <c r="I503" s="60"/>
      <c r="J503" s="60"/>
      <c r="K503" s="60"/>
      <c r="L503" s="60"/>
      <c r="M503" s="60"/>
      <c r="N503" s="60"/>
      <c r="O503" s="60"/>
      <c r="P503" s="60"/>
      <c r="Q503" s="60"/>
      <c r="R503" s="60"/>
      <c r="S503" s="60"/>
      <c r="T503" s="60"/>
    </row>
    <row r="504" s="59" customFormat="1" spans="1:20">
      <c r="A504" s="60"/>
      <c r="B504" s="60"/>
      <c r="C504" s="60"/>
      <c r="D504" s="70"/>
      <c r="E504" s="60"/>
      <c r="F504" s="71"/>
      <c r="G504" s="71"/>
      <c r="H504" s="72"/>
      <c r="I504" s="60"/>
      <c r="J504" s="60"/>
      <c r="K504" s="60"/>
      <c r="L504" s="60"/>
      <c r="M504" s="60"/>
      <c r="N504" s="60"/>
      <c r="O504" s="60"/>
      <c r="P504" s="60"/>
      <c r="Q504" s="60"/>
      <c r="R504" s="60"/>
      <c r="S504" s="60"/>
      <c r="T504" s="60"/>
    </row>
    <row r="505" s="59" customFormat="1" spans="1:20">
      <c r="A505" s="60"/>
      <c r="B505" s="60"/>
      <c r="C505" s="60"/>
      <c r="D505" s="70"/>
      <c r="E505" s="60"/>
      <c r="F505" s="71"/>
      <c r="G505" s="71"/>
      <c r="H505" s="72"/>
      <c r="I505" s="60"/>
      <c r="J505" s="60"/>
      <c r="K505" s="60"/>
      <c r="L505" s="60"/>
      <c r="M505" s="60"/>
      <c r="N505" s="60"/>
      <c r="O505" s="60"/>
      <c r="P505" s="60"/>
      <c r="Q505" s="60"/>
      <c r="R505" s="60"/>
      <c r="S505" s="60"/>
      <c r="T505" s="60"/>
    </row>
    <row r="506" s="59" customFormat="1" spans="1:20">
      <c r="A506" s="60"/>
      <c r="B506" s="60"/>
      <c r="C506" s="60"/>
      <c r="D506" s="70"/>
      <c r="E506" s="60"/>
      <c r="F506" s="71"/>
      <c r="G506" s="71"/>
      <c r="H506" s="72"/>
      <c r="I506" s="60"/>
      <c r="J506" s="60"/>
      <c r="K506" s="60"/>
      <c r="L506" s="60"/>
      <c r="M506" s="60"/>
      <c r="N506" s="60"/>
      <c r="O506" s="60"/>
      <c r="P506" s="60"/>
      <c r="Q506" s="60"/>
      <c r="R506" s="60"/>
      <c r="S506" s="60"/>
      <c r="T506" s="60"/>
    </row>
    <row r="507" s="59" customFormat="1" spans="1:20">
      <c r="A507" s="60"/>
      <c r="B507" s="60"/>
      <c r="C507" s="60"/>
      <c r="D507" s="70"/>
      <c r="E507" s="60"/>
      <c r="F507" s="71"/>
      <c r="G507" s="71"/>
      <c r="H507" s="72"/>
      <c r="I507" s="60"/>
      <c r="J507" s="60"/>
      <c r="K507" s="60"/>
      <c r="L507" s="60"/>
      <c r="M507" s="60"/>
      <c r="N507" s="60"/>
      <c r="O507" s="60"/>
      <c r="P507" s="60"/>
      <c r="Q507" s="60"/>
      <c r="R507" s="60"/>
      <c r="S507" s="60"/>
      <c r="T507" s="60"/>
    </row>
    <row r="508" s="59" customFormat="1" spans="1:20">
      <c r="A508" s="60"/>
      <c r="B508" s="60"/>
      <c r="C508" s="60"/>
      <c r="D508" s="70"/>
      <c r="E508" s="60"/>
      <c r="F508" s="71"/>
      <c r="G508" s="71"/>
      <c r="H508" s="72"/>
      <c r="I508" s="60"/>
      <c r="J508" s="60"/>
      <c r="K508" s="60"/>
      <c r="L508" s="60"/>
      <c r="M508" s="60"/>
      <c r="N508" s="60"/>
      <c r="O508" s="60"/>
      <c r="P508" s="60"/>
      <c r="Q508" s="60"/>
      <c r="R508" s="60"/>
      <c r="S508" s="60"/>
      <c r="T508" s="60"/>
    </row>
    <row r="509" s="59" customFormat="1" spans="1:20">
      <c r="A509" s="60"/>
      <c r="B509" s="60"/>
      <c r="C509" s="60"/>
      <c r="D509" s="70"/>
      <c r="E509" s="60"/>
      <c r="F509" s="71"/>
      <c r="G509" s="71"/>
      <c r="H509" s="72"/>
      <c r="I509" s="60"/>
      <c r="J509" s="60"/>
      <c r="K509" s="60"/>
      <c r="L509" s="60"/>
      <c r="M509" s="60"/>
      <c r="N509" s="60"/>
      <c r="O509" s="60"/>
      <c r="P509" s="60"/>
      <c r="Q509" s="60"/>
      <c r="R509" s="60"/>
      <c r="S509" s="60"/>
      <c r="T509" s="60"/>
    </row>
    <row r="510" s="59" customFormat="1" spans="1:20">
      <c r="A510" s="60"/>
      <c r="B510" s="60"/>
      <c r="C510" s="60"/>
      <c r="D510" s="70"/>
      <c r="E510" s="60"/>
      <c r="F510" s="71"/>
      <c r="G510" s="71"/>
      <c r="H510" s="72"/>
      <c r="I510" s="60"/>
      <c r="J510" s="60"/>
      <c r="K510" s="60"/>
      <c r="L510" s="60"/>
      <c r="M510" s="60"/>
      <c r="N510" s="60"/>
      <c r="O510" s="60"/>
      <c r="P510" s="60"/>
      <c r="Q510" s="60"/>
      <c r="R510" s="60"/>
      <c r="S510" s="60"/>
      <c r="T510" s="60"/>
    </row>
    <row r="511" s="59" customFormat="1" spans="1:20">
      <c r="A511" s="60"/>
      <c r="B511" s="60"/>
      <c r="C511" s="60"/>
      <c r="D511" s="70"/>
      <c r="E511" s="60"/>
      <c r="F511" s="71"/>
      <c r="G511" s="71"/>
      <c r="H511" s="72"/>
      <c r="I511" s="60"/>
      <c r="J511" s="60"/>
      <c r="K511" s="60"/>
      <c r="L511" s="60"/>
      <c r="M511" s="60"/>
      <c r="N511" s="60"/>
      <c r="O511" s="60"/>
      <c r="P511" s="60"/>
      <c r="Q511" s="60"/>
      <c r="R511" s="60"/>
      <c r="S511" s="60"/>
      <c r="T511" s="60"/>
    </row>
    <row r="512" s="59" customFormat="1" spans="1:20">
      <c r="A512" s="60"/>
      <c r="B512" s="60"/>
      <c r="C512" s="60"/>
      <c r="D512" s="70"/>
      <c r="E512" s="60"/>
      <c r="F512" s="71"/>
      <c r="G512" s="71"/>
      <c r="H512" s="72"/>
      <c r="I512" s="60"/>
      <c r="J512" s="60"/>
      <c r="K512" s="60"/>
      <c r="L512" s="60"/>
      <c r="M512" s="60"/>
      <c r="N512" s="60"/>
      <c r="O512" s="60"/>
      <c r="P512" s="60"/>
      <c r="Q512" s="60"/>
      <c r="R512" s="60"/>
      <c r="S512" s="60"/>
      <c r="T512" s="60"/>
    </row>
    <row r="513" s="59" customFormat="1" spans="1:20">
      <c r="A513" s="60"/>
      <c r="B513" s="60"/>
      <c r="C513" s="60"/>
      <c r="D513" s="70"/>
      <c r="E513" s="60"/>
      <c r="F513" s="71"/>
      <c r="G513" s="71"/>
      <c r="H513" s="72"/>
      <c r="I513" s="60"/>
      <c r="J513" s="60"/>
      <c r="K513" s="60"/>
      <c r="L513" s="60"/>
      <c r="M513" s="60"/>
      <c r="N513" s="60"/>
      <c r="O513" s="60"/>
      <c r="P513" s="60"/>
      <c r="Q513" s="60"/>
      <c r="R513" s="60"/>
      <c r="S513" s="60"/>
      <c r="T513" s="60"/>
    </row>
    <row r="514" s="59" customFormat="1" spans="1:20">
      <c r="A514" s="60"/>
      <c r="B514" s="60"/>
      <c r="C514" s="60"/>
      <c r="D514" s="70"/>
      <c r="E514" s="60"/>
      <c r="F514" s="71"/>
      <c r="G514" s="71"/>
      <c r="H514" s="72"/>
      <c r="I514" s="60"/>
      <c r="J514" s="60"/>
      <c r="K514" s="60"/>
      <c r="L514" s="60"/>
      <c r="M514" s="60"/>
      <c r="N514" s="60"/>
      <c r="O514" s="60"/>
      <c r="P514" s="60"/>
      <c r="Q514" s="60"/>
      <c r="R514" s="60"/>
      <c r="S514" s="60"/>
      <c r="T514" s="60"/>
    </row>
    <row r="515" s="59" customFormat="1" spans="1:20">
      <c r="A515" s="60"/>
      <c r="B515" s="60"/>
      <c r="C515" s="60"/>
      <c r="D515" s="70"/>
      <c r="E515" s="60"/>
      <c r="F515" s="71"/>
      <c r="G515" s="71"/>
      <c r="H515" s="72"/>
      <c r="I515" s="60"/>
      <c r="J515" s="60"/>
      <c r="K515" s="60"/>
      <c r="L515" s="60"/>
      <c r="M515" s="60"/>
      <c r="N515" s="60"/>
      <c r="O515" s="60"/>
      <c r="P515" s="60"/>
      <c r="Q515" s="60"/>
      <c r="R515" s="60"/>
      <c r="S515" s="60"/>
      <c r="T515" s="60"/>
    </row>
    <row r="516" s="59" customFormat="1" spans="1:20">
      <c r="A516" s="60"/>
      <c r="B516" s="60"/>
      <c r="C516" s="60"/>
      <c r="D516" s="70"/>
      <c r="E516" s="60"/>
      <c r="F516" s="71"/>
      <c r="G516" s="71"/>
      <c r="H516" s="72"/>
      <c r="I516" s="60"/>
      <c r="J516" s="60"/>
      <c r="K516" s="60"/>
      <c r="L516" s="60"/>
      <c r="M516" s="60"/>
      <c r="N516" s="60"/>
      <c r="O516" s="60"/>
      <c r="P516" s="60"/>
      <c r="Q516" s="60"/>
      <c r="R516" s="60"/>
      <c r="S516" s="60"/>
      <c r="T516" s="60"/>
    </row>
    <row r="517" s="59" customFormat="1" spans="1:20">
      <c r="A517" s="60"/>
      <c r="B517" s="60"/>
      <c r="C517" s="60"/>
      <c r="D517" s="70"/>
      <c r="E517" s="60"/>
      <c r="F517" s="71"/>
      <c r="G517" s="71"/>
      <c r="H517" s="72"/>
      <c r="I517" s="60"/>
      <c r="J517" s="60"/>
      <c r="K517" s="60"/>
      <c r="L517" s="60"/>
      <c r="M517" s="60"/>
      <c r="N517" s="60"/>
      <c r="O517" s="60"/>
      <c r="P517" s="60"/>
      <c r="Q517" s="60"/>
      <c r="R517" s="60"/>
      <c r="S517" s="60"/>
      <c r="T517" s="60"/>
    </row>
    <row r="518" s="59" customFormat="1" spans="1:20">
      <c r="A518" s="60"/>
      <c r="B518" s="60"/>
      <c r="C518" s="60"/>
      <c r="D518" s="70"/>
      <c r="E518" s="60"/>
      <c r="F518" s="71"/>
      <c r="G518" s="71"/>
      <c r="H518" s="72"/>
      <c r="I518" s="60"/>
      <c r="J518" s="60"/>
      <c r="K518" s="60"/>
      <c r="L518" s="60"/>
      <c r="M518" s="60"/>
      <c r="N518" s="60"/>
      <c r="O518" s="60"/>
      <c r="P518" s="60"/>
      <c r="Q518" s="60"/>
      <c r="R518" s="60"/>
      <c r="S518" s="60"/>
      <c r="T518" s="60"/>
    </row>
    <row r="519" s="59" customFormat="1" spans="1:20">
      <c r="A519" s="60"/>
      <c r="B519" s="60"/>
      <c r="C519" s="60"/>
      <c r="D519" s="70"/>
      <c r="E519" s="60"/>
      <c r="F519" s="71"/>
      <c r="G519" s="71"/>
      <c r="H519" s="72"/>
      <c r="I519" s="60"/>
      <c r="J519" s="60"/>
      <c r="K519" s="60"/>
      <c r="L519" s="60"/>
      <c r="M519" s="60"/>
      <c r="N519" s="60"/>
      <c r="O519" s="60"/>
      <c r="P519" s="60"/>
      <c r="Q519" s="60"/>
      <c r="R519" s="60"/>
      <c r="S519" s="60"/>
      <c r="T519" s="60"/>
    </row>
    <row r="520" s="59" customFormat="1" spans="1:20">
      <c r="A520" s="60"/>
      <c r="B520" s="60"/>
      <c r="C520" s="60"/>
      <c r="D520" s="70"/>
      <c r="E520" s="60"/>
      <c r="F520" s="71"/>
      <c r="G520" s="71"/>
      <c r="H520" s="72"/>
      <c r="I520" s="60"/>
      <c r="J520" s="60"/>
      <c r="K520" s="60"/>
      <c r="L520" s="60"/>
      <c r="M520" s="60"/>
      <c r="N520" s="60"/>
      <c r="O520" s="60"/>
      <c r="P520" s="60"/>
      <c r="Q520" s="60"/>
      <c r="R520" s="60"/>
      <c r="S520" s="60"/>
      <c r="T520" s="60"/>
    </row>
    <row r="521" s="59" customFormat="1" spans="1:20">
      <c r="A521" s="60"/>
      <c r="B521" s="60"/>
      <c r="C521" s="60"/>
      <c r="D521" s="70"/>
      <c r="E521" s="60"/>
      <c r="F521" s="71"/>
      <c r="G521" s="71"/>
      <c r="H521" s="72"/>
      <c r="I521" s="60"/>
      <c r="J521" s="60"/>
      <c r="K521" s="60"/>
      <c r="L521" s="60"/>
      <c r="M521" s="60"/>
      <c r="N521" s="60"/>
      <c r="O521" s="60"/>
      <c r="P521" s="60"/>
      <c r="Q521" s="60"/>
      <c r="R521" s="60"/>
      <c r="S521" s="60"/>
      <c r="T521" s="60"/>
    </row>
    <row r="522" s="59" customFormat="1" spans="1:20">
      <c r="A522" s="60"/>
      <c r="B522" s="60"/>
      <c r="C522" s="60"/>
      <c r="D522" s="70"/>
      <c r="E522" s="60"/>
      <c r="F522" s="71"/>
      <c r="G522" s="71"/>
      <c r="H522" s="72"/>
      <c r="I522" s="60"/>
      <c r="J522" s="60"/>
      <c r="K522" s="60"/>
      <c r="L522" s="60"/>
      <c r="M522" s="60"/>
      <c r="N522" s="60"/>
      <c r="O522" s="60"/>
      <c r="P522" s="60"/>
      <c r="Q522" s="60"/>
      <c r="R522" s="60"/>
      <c r="S522" s="60"/>
      <c r="T522" s="60"/>
    </row>
    <row r="523" s="59" customFormat="1" spans="1:20">
      <c r="A523" s="60"/>
      <c r="B523" s="60"/>
      <c r="C523" s="60"/>
      <c r="D523" s="70"/>
      <c r="E523" s="60"/>
      <c r="F523" s="71"/>
      <c r="G523" s="71"/>
      <c r="H523" s="72"/>
      <c r="I523" s="60"/>
      <c r="J523" s="60"/>
      <c r="K523" s="60"/>
      <c r="L523" s="60"/>
      <c r="M523" s="60"/>
      <c r="N523" s="60"/>
      <c r="O523" s="60"/>
      <c r="P523" s="60"/>
      <c r="Q523" s="60"/>
      <c r="R523" s="60"/>
      <c r="S523" s="60"/>
      <c r="T523" s="60"/>
    </row>
    <row r="524" s="59" customFormat="1" spans="1:20">
      <c r="A524" s="60"/>
      <c r="B524" s="60"/>
      <c r="C524" s="60"/>
      <c r="D524" s="70"/>
      <c r="E524" s="60"/>
      <c r="F524" s="71"/>
      <c r="G524" s="71"/>
      <c r="H524" s="72"/>
      <c r="I524" s="60"/>
      <c r="J524" s="60"/>
      <c r="K524" s="60"/>
      <c r="L524" s="60"/>
      <c r="M524" s="60"/>
      <c r="N524" s="60"/>
      <c r="O524" s="60"/>
      <c r="P524" s="60"/>
      <c r="Q524" s="60"/>
      <c r="R524" s="60"/>
      <c r="S524" s="60"/>
      <c r="T524" s="60"/>
    </row>
    <row r="525" s="59" customFormat="1" spans="1:20">
      <c r="A525" s="60"/>
      <c r="B525" s="60"/>
      <c r="C525" s="60"/>
      <c r="D525" s="70"/>
      <c r="E525" s="60"/>
      <c r="F525" s="71"/>
      <c r="G525" s="71"/>
      <c r="H525" s="72"/>
      <c r="I525" s="60"/>
      <c r="J525" s="60"/>
      <c r="K525" s="60"/>
      <c r="L525" s="60"/>
      <c r="M525" s="60"/>
      <c r="N525" s="60"/>
      <c r="O525" s="60"/>
      <c r="P525" s="60"/>
      <c r="Q525" s="60"/>
      <c r="R525" s="60"/>
      <c r="S525" s="60"/>
      <c r="T525" s="60"/>
    </row>
    <row r="526" s="59" customFormat="1" spans="1:20">
      <c r="A526" s="60"/>
      <c r="B526" s="60"/>
      <c r="C526" s="60"/>
      <c r="D526" s="70"/>
      <c r="E526" s="60"/>
      <c r="F526" s="71"/>
      <c r="G526" s="71"/>
      <c r="H526" s="72"/>
      <c r="I526" s="60"/>
      <c r="J526" s="60"/>
      <c r="K526" s="60"/>
      <c r="L526" s="60"/>
      <c r="M526" s="60"/>
      <c r="N526" s="60"/>
      <c r="O526" s="60"/>
      <c r="P526" s="60"/>
      <c r="Q526" s="60"/>
      <c r="R526" s="60"/>
      <c r="S526" s="60"/>
      <c r="T526" s="60"/>
    </row>
    <row r="527" s="59" customFormat="1" spans="1:20">
      <c r="A527" s="60"/>
      <c r="B527" s="60"/>
      <c r="C527" s="60"/>
      <c r="D527" s="70"/>
      <c r="E527" s="60"/>
      <c r="F527" s="71"/>
      <c r="G527" s="71"/>
      <c r="H527" s="72"/>
      <c r="I527" s="60"/>
      <c r="J527" s="60"/>
      <c r="K527" s="60"/>
      <c r="L527" s="60"/>
      <c r="M527" s="60"/>
      <c r="N527" s="60"/>
      <c r="O527" s="60"/>
      <c r="P527" s="60"/>
      <c r="Q527" s="60"/>
      <c r="R527" s="60"/>
      <c r="S527" s="60"/>
      <c r="T527" s="60"/>
    </row>
    <row r="528" s="59" customFormat="1" spans="1:20">
      <c r="A528" s="60"/>
      <c r="B528" s="60"/>
      <c r="C528" s="60"/>
      <c r="D528" s="70"/>
      <c r="E528" s="60"/>
      <c r="F528" s="71"/>
      <c r="G528" s="71"/>
      <c r="H528" s="72"/>
      <c r="I528" s="60"/>
      <c r="J528" s="60"/>
      <c r="K528" s="60"/>
      <c r="L528" s="60"/>
      <c r="M528" s="60"/>
      <c r="N528" s="60"/>
      <c r="O528" s="60"/>
      <c r="P528" s="60"/>
      <c r="Q528" s="60"/>
      <c r="R528" s="60"/>
      <c r="S528" s="60"/>
      <c r="T528" s="60"/>
    </row>
    <row r="529" s="59" customFormat="1" spans="1:20">
      <c r="A529" s="60"/>
      <c r="B529" s="60"/>
      <c r="C529" s="60"/>
      <c r="D529" s="70"/>
      <c r="E529" s="60"/>
      <c r="F529" s="71"/>
      <c r="G529" s="71"/>
      <c r="H529" s="72"/>
      <c r="I529" s="60"/>
      <c r="J529" s="60"/>
      <c r="K529" s="60"/>
      <c r="L529" s="60"/>
      <c r="M529" s="60"/>
      <c r="N529" s="60"/>
      <c r="O529" s="60"/>
      <c r="P529" s="60"/>
      <c r="Q529" s="60"/>
      <c r="R529" s="60"/>
      <c r="S529" s="60"/>
      <c r="T529" s="60"/>
    </row>
    <row r="530" s="59" customFormat="1" spans="1:20">
      <c r="A530" s="60"/>
      <c r="B530" s="60"/>
      <c r="C530" s="60"/>
      <c r="D530" s="70"/>
      <c r="E530" s="60"/>
      <c r="F530" s="71"/>
      <c r="G530" s="71"/>
      <c r="H530" s="72"/>
      <c r="I530" s="60"/>
      <c r="J530" s="60"/>
      <c r="K530" s="60"/>
      <c r="L530" s="60"/>
      <c r="M530" s="60"/>
      <c r="N530" s="60"/>
      <c r="O530" s="60"/>
      <c r="P530" s="60"/>
      <c r="Q530" s="60"/>
      <c r="R530" s="60"/>
      <c r="S530" s="60"/>
      <c r="T530" s="60"/>
    </row>
    <row r="531" s="59" customFormat="1" spans="1:20">
      <c r="A531" s="60"/>
      <c r="B531" s="60"/>
      <c r="C531" s="60"/>
      <c r="D531" s="70"/>
      <c r="E531" s="60"/>
      <c r="F531" s="71"/>
      <c r="G531" s="71"/>
      <c r="H531" s="72"/>
      <c r="I531" s="60"/>
      <c r="J531" s="60"/>
      <c r="K531" s="60"/>
      <c r="L531" s="60"/>
      <c r="M531" s="60"/>
      <c r="N531" s="60"/>
      <c r="O531" s="60"/>
      <c r="P531" s="60"/>
      <c r="Q531" s="60"/>
      <c r="R531" s="60"/>
      <c r="S531" s="60"/>
      <c r="T531" s="60"/>
    </row>
    <row r="532" s="59" customFormat="1" spans="1:20">
      <c r="A532" s="60"/>
      <c r="B532" s="60"/>
      <c r="C532" s="60"/>
      <c r="D532" s="70"/>
      <c r="E532" s="60"/>
      <c r="F532" s="71"/>
      <c r="G532" s="71"/>
      <c r="H532" s="72"/>
      <c r="I532" s="60"/>
      <c r="J532" s="60"/>
      <c r="K532" s="60"/>
      <c r="L532" s="60"/>
      <c r="M532" s="60"/>
      <c r="N532" s="60"/>
      <c r="O532" s="60"/>
      <c r="P532" s="60"/>
      <c r="Q532" s="60"/>
      <c r="R532" s="60"/>
      <c r="S532" s="60"/>
      <c r="T532" s="60"/>
    </row>
    <row r="533" s="59" customFormat="1" spans="1:20">
      <c r="A533" s="60"/>
      <c r="B533" s="60"/>
      <c r="C533" s="60"/>
      <c r="D533" s="70"/>
      <c r="E533" s="60"/>
      <c r="F533" s="71"/>
      <c r="G533" s="71"/>
      <c r="H533" s="72"/>
      <c r="I533" s="60"/>
      <c r="J533" s="60"/>
      <c r="K533" s="60"/>
      <c r="L533" s="60"/>
      <c r="M533" s="60"/>
      <c r="N533" s="60"/>
      <c r="O533" s="60"/>
      <c r="P533" s="60"/>
      <c r="Q533" s="60"/>
      <c r="R533" s="60"/>
      <c r="S533" s="60"/>
      <c r="T533" s="60"/>
    </row>
    <row r="534" s="59" customFormat="1" spans="1:20">
      <c r="A534" s="60"/>
      <c r="B534" s="60"/>
      <c r="C534" s="60"/>
      <c r="D534" s="70"/>
      <c r="E534" s="60"/>
      <c r="F534" s="71"/>
      <c r="G534" s="71"/>
      <c r="H534" s="72"/>
      <c r="I534" s="60"/>
      <c r="J534" s="60"/>
      <c r="K534" s="60"/>
      <c r="L534" s="60"/>
      <c r="M534" s="60"/>
      <c r="N534" s="60"/>
      <c r="O534" s="60"/>
      <c r="P534" s="60"/>
      <c r="Q534" s="60"/>
      <c r="R534" s="60"/>
      <c r="S534" s="60"/>
      <c r="T534" s="60"/>
    </row>
    <row r="535" s="59" customFormat="1" spans="1:20">
      <c r="A535" s="60"/>
      <c r="B535" s="60"/>
      <c r="C535" s="60"/>
      <c r="D535" s="70"/>
      <c r="E535" s="60"/>
      <c r="F535" s="71"/>
      <c r="G535" s="71"/>
      <c r="H535" s="72"/>
      <c r="I535" s="60"/>
      <c r="J535" s="60"/>
      <c r="K535" s="60"/>
      <c r="L535" s="60"/>
      <c r="M535" s="60"/>
      <c r="N535" s="60"/>
      <c r="O535" s="60"/>
      <c r="P535" s="60"/>
      <c r="Q535" s="60"/>
      <c r="R535" s="60"/>
      <c r="S535" s="60"/>
      <c r="T535" s="60"/>
    </row>
    <row r="536" s="59" customFormat="1" spans="1:20">
      <c r="A536" s="60"/>
      <c r="B536" s="60"/>
      <c r="C536" s="60"/>
      <c r="D536" s="70"/>
      <c r="E536" s="60"/>
      <c r="F536" s="71"/>
      <c r="G536" s="71"/>
      <c r="H536" s="72"/>
      <c r="I536" s="60"/>
      <c r="J536" s="60"/>
      <c r="K536" s="60"/>
      <c r="L536" s="60"/>
      <c r="M536" s="60"/>
      <c r="N536" s="60"/>
      <c r="O536" s="60"/>
      <c r="P536" s="60"/>
      <c r="Q536" s="60"/>
      <c r="R536" s="60"/>
      <c r="S536" s="60"/>
      <c r="T536" s="60"/>
    </row>
    <row r="537" s="59" customFormat="1" spans="1:20">
      <c r="A537" s="60"/>
      <c r="B537" s="60"/>
      <c r="C537" s="60"/>
      <c r="D537" s="70"/>
      <c r="E537" s="60"/>
      <c r="F537" s="71"/>
      <c r="G537" s="71"/>
      <c r="H537" s="72"/>
      <c r="I537" s="60"/>
      <c r="J537" s="60"/>
      <c r="K537" s="60"/>
      <c r="L537" s="60"/>
      <c r="M537" s="60"/>
      <c r="N537" s="60"/>
      <c r="O537" s="60"/>
      <c r="P537" s="60"/>
      <c r="Q537" s="60"/>
      <c r="R537" s="60"/>
      <c r="S537" s="60"/>
      <c r="T537" s="60"/>
    </row>
    <row r="538" s="59" customFormat="1" spans="1:20">
      <c r="A538" s="60"/>
      <c r="B538" s="60"/>
      <c r="C538" s="60"/>
      <c r="D538" s="70"/>
      <c r="E538" s="60"/>
      <c r="F538" s="71"/>
      <c r="G538" s="71"/>
      <c r="H538" s="72"/>
      <c r="I538" s="60"/>
      <c r="J538" s="60"/>
      <c r="K538" s="60"/>
      <c r="L538" s="60"/>
      <c r="M538" s="60"/>
      <c r="N538" s="60"/>
      <c r="O538" s="60"/>
      <c r="P538" s="60"/>
      <c r="Q538" s="60"/>
      <c r="R538" s="60"/>
      <c r="S538" s="60"/>
      <c r="T538" s="60"/>
    </row>
    <row r="539" s="59" customFormat="1" spans="1:20">
      <c r="A539" s="60"/>
      <c r="B539" s="60"/>
      <c r="C539" s="60"/>
      <c r="D539" s="70"/>
      <c r="E539" s="60"/>
      <c r="F539" s="71"/>
      <c r="G539" s="71"/>
      <c r="H539" s="72"/>
      <c r="I539" s="60"/>
      <c r="J539" s="60"/>
      <c r="K539" s="60"/>
      <c r="L539" s="60"/>
      <c r="M539" s="60"/>
      <c r="N539" s="60"/>
      <c r="O539" s="60"/>
      <c r="P539" s="60"/>
      <c r="Q539" s="60"/>
      <c r="R539" s="60"/>
      <c r="S539" s="60"/>
      <c r="T539" s="60"/>
    </row>
    <row r="540" s="59" customFormat="1" spans="1:20">
      <c r="A540" s="60"/>
      <c r="B540" s="60"/>
      <c r="C540" s="60"/>
      <c r="D540" s="70"/>
      <c r="E540" s="60"/>
      <c r="F540" s="71"/>
      <c r="G540" s="71"/>
      <c r="H540" s="72"/>
      <c r="I540" s="60"/>
      <c r="J540" s="60"/>
      <c r="K540" s="60"/>
      <c r="L540" s="60"/>
      <c r="M540" s="60"/>
      <c r="N540" s="60"/>
      <c r="O540" s="60"/>
      <c r="P540" s="60"/>
      <c r="Q540" s="60"/>
      <c r="R540" s="60"/>
      <c r="S540" s="60"/>
      <c r="T540" s="60"/>
    </row>
    <row r="541" s="59" customFormat="1" spans="1:20">
      <c r="A541" s="60"/>
      <c r="B541" s="60"/>
      <c r="C541" s="60"/>
      <c r="D541" s="70"/>
      <c r="E541" s="60"/>
      <c r="F541" s="71"/>
      <c r="G541" s="71"/>
      <c r="H541" s="72"/>
      <c r="I541" s="60"/>
      <c r="J541" s="60"/>
      <c r="K541" s="60"/>
      <c r="L541" s="60"/>
      <c r="M541" s="60"/>
      <c r="N541" s="60"/>
      <c r="O541" s="60"/>
      <c r="P541" s="60"/>
      <c r="Q541" s="60"/>
      <c r="R541" s="60"/>
      <c r="S541" s="60"/>
      <c r="T541" s="60"/>
    </row>
    <row r="542" s="59" customFormat="1" spans="1:20">
      <c r="A542" s="60"/>
      <c r="B542" s="60"/>
      <c r="C542" s="60"/>
      <c r="D542" s="70"/>
      <c r="E542" s="60"/>
      <c r="F542" s="71"/>
      <c r="G542" s="71"/>
      <c r="H542" s="72"/>
      <c r="I542" s="60"/>
      <c r="J542" s="60"/>
      <c r="K542" s="60"/>
      <c r="L542" s="60"/>
      <c r="M542" s="60"/>
      <c r="N542" s="60"/>
      <c r="O542" s="60"/>
      <c r="P542" s="60"/>
      <c r="Q542" s="60"/>
      <c r="R542" s="60"/>
      <c r="S542" s="60"/>
      <c r="T542" s="60"/>
    </row>
    <row r="543" s="59" customFormat="1" spans="1:20">
      <c r="A543" s="60"/>
      <c r="B543" s="60"/>
      <c r="C543" s="60"/>
      <c r="D543" s="70"/>
      <c r="E543" s="60"/>
      <c r="F543" s="71"/>
      <c r="G543" s="71"/>
      <c r="H543" s="72"/>
      <c r="I543" s="60"/>
      <c r="J543" s="60"/>
      <c r="K543" s="60"/>
      <c r="L543" s="60"/>
      <c r="M543" s="60"/>
      <c r="N543" s="60"/>
      <c r="O543" s="60"/>
      <c r="P543" s="60"/>
      <c r="Q543" s="60"/>
      <c r="R543" s="60"/>
      <c r="S543" s="60"/>
      <c r="T543" s="60"/>
    </row>
    <row r="544" s="59" customFormat="1" spans="1:20">
      <c r="A544" s="60"/>
      <c r="B544" s="60"/>
      <c r="C544" s="60"/>
      <c r="D544" s="70"/>
      <c r="E544" s="60"/>
      <c r="F544" s="71"/>
      <c r="G544" s="71"/>
      <c r="H544" s="72"/>
      <c r="I544" s="60"/>
      <c r="J544" s="60"/>
      <c r="K544" s="60"/>
      <c r="L544" s="60"/>
      <c r="M544" s="60"/>
      <c r="N544" s="60"/>
      <c r="O544" s="60"/>
      <c r="P544" s="60"/>
      <c r="Q544" s="60"/>
      <c r="R544" s="60"/>
      <c r="S544" s="60"/>
      <c r="T544" s="60"/>
    </row>
    <row r="545" s="59" customFormat="1" spans="1:20">
      <c r="A545" s="60"/>
      <c r="B545" s="60"/>
      <c r="C545" s="60"/>
      <c r="D545" s="70"/>
      <c r="E545" s="60"/>
      <c r="F545" s="71"/>
      <c r="G545" s="71"/>
      <c r="H545" s="72"/>
      <c r="I545" s="60"/>
      <c r="J545" s="60"/>
      <c r="K545" s="60"/>
      <c r="L545" s="60"/>
      <c r="M545" s="60"/>
      <c r="N545" s="60"/>
      <c r="O545" s="60"/>
      <c r="P545" s="60"/>
      <c r="Q545" s="60"/>
      <c r="R545" s="60"/>
      <c r="S545" s="60"/>
      <c r="T545" s="60"/>
    </row>
    <row r="546" s="59" customFormat="1" spans="1:20">
      <c r="A546" s="60"/>
      <c r="B546" s="60"/>
      <c r="C546" s="60"/>
      <c r="D546" s="70"/>
      <c r="E546" s="60"/>
      <c r="F546" s="71"/>
      <c r="G546" s="71"/>
      <c r="H546" s="72"/>
      <c r="I546" s="60"/>
      <c r="J546" s="60"/>
      <c r="K546" s="60"/>
      <c r="L546" s="60"/>
      <c r="M546" s="60"/>
      <c r="N546" s="60"/>
      <c r="O546" s="60"/>
      <c r="P546" s="60"/>
      <c r="Q546" s="60"/>
      <c r="R546" s="60"/>
      <c r="S546" s="60"/>
      <c r="T546" s="60"/>
    </row>
    <row r="547" s="59" customFormat="1" spans="1:20">
      <c r="A547" s="60"/>
      <c r="B547" s="60"/>
      <c r="C547" s="60"/>
      <c r="D547" s="70"/>
      <c r="E547" s="60"/>
      <c r="F547" s="71"/>
      <c r="G547" s="71"/>
      <c r="H547" s="72"/>
      <c r="I547" s="60"/>
      <c r="J547" s="60"/>
      <c r="K547" s="60"/>
      <c r="L547" s="60"/>
      <c r="M547" s="60"/>
      <c r="N547" s="60"/>
      <c r="O547" s="60"/>
      <c r="P547" s="60"/>
      <c r="Q547" s="60"/>
      <c r="R547" s="60"/>
      <c r="S547" s="60"/>
      <c r="T547" s="60"/>
    </row>
    <row r="548" s="59" customFormat="1" spans="1:20">
      <c r="A548" s="60"/>
      <c r="B548" s="60"/>
      <c r="C548" s="60"/>
      <c r="D548" s="70"/>
      <c r="E548" s="60"/>
      <c r="F548" s="71"/>
      <c r="G548" s="71"/>
      <c r="H548" s="72"/>
      <c r="I548" s="60"/>
      <c r="J548" s="60"/>
      <c r="K548" s="60"/>
      <c r="L548" s="60"/>
      <c r="M548" s="60"/>
      <c r="N548" s="60"/>
      <c r="O548" s="60"/>
      <c r="P548" s="60"/>
      <c r="Q548" s="60"/>
      <c r="R548" s="60"/>
      <c r="S548" s="60"/>
      <c r="T548" s="60"/>
    </row>
    <row r="549" s="59" customFormat="1" spans="1:20">
      <c r="A549" s="60"/>
      <c r="B549" s="60"/>
      <c r="C549" s="60"/>
      <c r="D549" s="70"/>
      <c r="E549" s="60"/>
      <c r="F549" s="71"/>
      <c r="G549" s="71"/>
      <c r="H549" s="72"/>
      <c r="I549" s="60"/>
      <c r="J549" s="60"/>
      <c r="K549" s="60"/>
      <c r="L549" s="60"/>
      <c r="M549" s="60"/>
      <c r="N549" s="60"/>
      <c r="O549" s="60"/>
      <c r="P549" s="60"/>
      <c r="Q549" s="60"/>
      <c r="R549" s="60"/>
      <c r="S549" s="60"/>
      <c r="T549" s="60"/>
    </row>
    <row r="550" s="59" customFormat="1" spans="1:20">
      <c r="A550" s="60"/>
      <c r="B550" s="60"/>
      <c r="C550" s="60"/>
      <c r="D550" s="70"/>
      <c r="E550" s="60"/>
      <c r="F550" s="71"/>
      <c r="G550" s="71"/>
      <c r="H550" s="72"/>
      <c r="I550" s="60"/>
      <c r="J550" s="60"/>
      <c r="K550" s="60"/>
      <c r="L550" s="60"/>
      <c r="M550" s="60"/>
      <c r="N550" s="60"/>
      <c r="O550" s="60"/>
      <c r="P550" s="60"/>
      <c r="Q550" s="60"/>
      <c r="R550" s="60"/>
      <c r="S550" s="60"/>
      <c r="T550" s="60"/>
    </row>
    <row r="551" s="59" customFormat="1" spans="1:20">
      <c r="A551" s="60"/>
      <c r="B551" s="60"/>
      <c r="C551" s="60"/>
      <c r="D551" s="70"/>
      <c r="E551" s="60"/>
      <c r="F551" s="71"/>
      <c r="G551" s="71"/>
      <c r="H551" s="72"/>
      <c r="I551" s="60"/>
      <c r="J551" s="60"/>
      <c r="K551" s="60"/>
      <c r="L551" s="60"/>
      <c r="M551" s="60"/>
      <c r="N551" s="60"/>
      <c r="O551" s="60"/>
      <c r="P551" s="60"/>
      <c r="Q551" s="60"/>
      <c r="R551" s="60"/>
      <c r="S551" s="60"/>
      <c r="T551" s="60"/>
    </row>
    <row r="552" s="59" customFormat="1" spans="1:20">
      <c r="A552" s="60"/>
      <c r="B552" s="60"/>
      <c r="C552" s="60"/>
      <c r="D552" s="70"/>
      <c r="E552" s="60"/>
      <c r="F552" s="71"/>
      <c r="G552" s="71"/>
      <c r="H552" s="72"/>
      <c r="I552" s="60"/>
      <c r="J552" s="60"/>
      <c r="K552" s="60"/>
      <c r="L552" s="60"/>
      <c r="M552" s="60"/>
      <c r="N552" s="60"/>
      <c r="O552" s="60"/>
      <c r="P552" s="60"/>
      <c r="Q552" s="60"/>
      <c r="R552" s="60"/>
      <c r="S552" s="60"/>
      <c r="T552" s="60"/>
    </row>
    <row r="553" s="59" customFormat="1" spans="1:20">
      <c r="A553" s="60"/>
      <c r="B553" s="60"/>
      <c r="C553" s="60"/>
      <c r="D553" s="70"/>
      <c r="E553" s="60"/>
      <c r="F553" s="71"/>
      <c r="G553" s="71"/>
      <c r="H553" s="72"/>
      <c r="I553" s="60"/>
      <c r="J553" s="60"/>
      <c r="K553" s="60"/>
      <c r="L553" s="60"/>
      <c r="M553" s="60"/>
      <c r="N553" s="60"/>
      <c r="O553" s="60"/>
      <c r="P553" s="60"/>
      <c r="Q553" s="60"/>
      <c r="R553" s="60"/>
      <c r="S553" s="60"/>
      <c r="T553" s="60"/>
    </row>
    <row r="554" s="59" customFormat="1" spans="1:20">
      <c r="A554" s="60"/>
      <c r="B554" s="60"/>
      <c r="C554" s="60"/>
      <c r="D554" s="70"/>
      <c r="E554" s="60"/>
      <c r="F554" s="71"/>
      <c r="G554" s="71"/>
      <c r="H554" s="72"/>
      <c r="I554" s="60"/>
      <c r="J554" s="60"/>
      <c r="K554" s="60"/>
      <c r="L554" s="60"/>
      <c r="M554" s="60"/>
      <c r="N554" s="60"/>
      <c r="O554" s="60"/>
      <c r="P554" s="60"/>
      <c r="Q554" s="60"/>
      <c r="R554" s="60"/>
      <c r="S554" s="60"/>
      <c r="T554" s="60"/>
    </row>
    <row r="555" s="59" customFormat="1" spans="1:20">
      <c r="A555" s="60"/>
      <c r="B555" s="60"/>
      <c r="C555" s="60"/>
      <c r="D555" s="70"/>
      <c r="E555" s="60"/>
      <c r="F555" s="71"/>
      <c r="G555" s="71"/>
      <c r="H555" s="72"/>
      <c r="I555" s="60"/>
      <c r="J555" s="60"/>
      <c r="K555" s="60"/>
      <c r="L555" s="60"/>
      <c r="M555" s="60"/>
      <c r="N555" s="60"/>
      <c r="O555" s="60"/>
      <c r="P555" s="60"/>
      <c r="Q555" s="60"/>
      <c r="R555" s="60"/>
      <c r="S555" s="60"/>
      <c r="T555" s="60"/>
    </row>
    <row r="556" s="59" customFormat="1" spans="1:20">
      <c r="A556" s="60"/>
      <c r="B556" s="60"/>
      <c r="C556" s="60"/>
      <c r="D556" s="70"/>
      <c r="E556" s="60"/>
      <c r="F556" s="71"/>
      <c r="G556" s="71"/>
      <c r="H556" s="72"/>
      <c r="I556" s="60"/>
      <c r="J556" s="60"/>
      <c r="K556" s="60"/>
      <c r="L556" s="60"/>
      <c r="M556" s="60"/>
      <c r="N556" s="60"/>
      <c r="O556" s="60"/>
      <c r="P556" s="60"/>
      <c r="Q556" s="60"/>
      <c r="R556" s="60"/>
      <c r="S556" s="60"/>
      <c r="T556" s="60"/>
    </row>
    <row r="557" s="59" customFormat="1" spans="1:20">
      <c r="A557" s="60"/>
      <c r="B557" s="60"/>
      <c r="C557" s="60"/>
      <c r="D557" s="70"/>
      <c r="E557" s="60"/>
      <c r="F557" s="71"/>
      <c r="G557" s="71"/>
      <c r="H557" s="72"/>
      <c r="I557" s="60"/>
      <c r="J557" s="60"/>
      <c r="K557" s="60"/>
      <c r="L557" s="60"/>
      <c r="M557" s="60"/>
      <c r="N557" s="60"/>
      <c r="O557" s="60"/>
      <c r="P557" s="60"/>
      <c r="Q557" s="60"/>
      <c r="R557" s="60"/>
      <c r="S557" s="60"/>
      <c r="T557" s="60"/>
    </row>
    <row r="558" s="59" customFormat="1" spans="1:20">
      <c r="A558" s="60"/>
      <c r="B558" s="60"/>
      <c r="C558" s="60"/>
      <c r="D558" s="70"/>
      <c r="E558" s="60"/>
      <c r="F558" s="71"/>
      <c r="G558" s="71"/>
      <c r="H558" s="72"/>
      <c r="I558" s="60"/>
      <c r="J558" s="60"/>
      <c r="K558" s="60"/>
      <c r="L558" s="60"/>
      <c r="M558" s="60"/>
      <c r="N558" s="60"/>
      <c r="O558" s="60"/>
      <c r="P558" s="60"/>
      <c r="Q558" s="60"/>
      <c r="R558" s="60"/>
      <c r="S558" s="60"/>
      <c r="T558" s="60"/>
    </row>
    <row r="559" s="59" customFormat="1" spans="1:20">
      <c r="A559" s="60"/>
      <c r="B559" s="60"/>
      <c r="C559" s="60"/>
      <c r="D559" s="70"/>
      <c r="E559" s="60"/>
      <c r="F559" s="71"/>
      <c r="G559" s="71"/>
      <c r="H559" s="72"/>
      <c r="I559" s="60"/>
      <c r="J559" s="60"/>
      <c r="K559" s="60"/>
      <c r="L559" s="60"/>
      <c r="M559" s="60"/>
      <c r="N559" s="60"/>
      <c r="O559" s="60"/>
      <c r="P559" s="60"/>
      <c r="Q559" s="60"/>
      <c r="R559" s="60"/>
      <c r="S559" s="60"/>
      <c r="T559" s="60"/>
    </row>
    <row r="560" s="59" customFormat="1" spans="1:20">
      <c r="A560" s="60"/>
      <c r="B560" s="60"/>
      <c r="C560" s="60"/>
      <c r="D560" s="70"/>
      <c r="E560" s="60"/>
      <c r="F560" s="71"/>
      <c r="G560" s="71"/>
      <c r="H560" s="72"/>
      <c r="I560" s="60"/>
      <c r="J560" s="60"/>
      <c r="K560" s="60"/>
      <c r="L560" s="60"/>
      <c r="M560" s="60"/>
      <c r="N560" s="60"/>
      <c r="O560" s="60"/>
      <c r="P560" s="60"/>
      <c r="Q560" s="60"/>
      <c r="R560" s="60"/>
      <c r="S560" s="60"/>
      <c r="T560" s="60"/>
    </row>
    <row r="561" s="59" customFormat="1" spans="1:20">
      <c r="A561" s="60"/>
      <c r="B561" s="60"/>
      <c r="C561" s="60"/>
      <c r="D561" s="70"/>
      <c r="E561" s="60"/>
      <c r="F561" s="71"/>
      <c r="G561" s="71"/>
      <c r="H561" s="72"/>
      <c r="I561" s="60"/>
      <c r="J561" s="60"/>
      <c r="K561" s="60"/>
      <c r="L561" s="60"/>
      <c r="M561" s="60"/>
      <c r="N561" s="60"/>
      <c r="O561" s="60"/>
      <c r="P561" s="60"/>
      <c r="Q561" s="60"/>
      <c r="R561" s="60"/>
      <c r="S561" s="60"/>
      <c r="T561" s="60"/>
    </row>
    <row r="562" s="59" customFormat="1" spans="1:20">
      <c r="A562" s="60"/>
      <c r="B562" s="60"/>
      <c r="C562" s="60"/>
      <c r="D562" s="70"/>
      <c r="E562" s="60"/>
      <c r="F562" s="71"/>
      <c r="G562" s="71"/>
      <c r="H562" s="72"/>
      <c r="I562" s="60"/>
      <c r="J562" s="60"/>
      <c r="K562" s="60"/>
      <c r="L562" s="60"/>
      <c r="M562" s="60"/>
      <c r="N562" s="60"/>
      <c r="O562" s="60"/>
      <c r="P562" s="60"/>
      <c r="Q562" s="60"/>
      <c r="R562" s="60"/>
      <c r="S562" s="60"/>
      <c r="T562" s="60"/>
    </row>
    <row r="563" s="59" customFormat="1" spans="1:20">
      <c r="A563" s="60"/>
      <c r="B563" s="60"/>
      <c r="C563" s="60"/>
      <c r="D563" s="70"/>
      <c r="E563" s="60"/>
      <c r="F563" s="71"/>
      <c r="G563" s="71"/>
      <c r="H563" s="72"/>
      <c r="I563" s="60"/>
      <c r="J563" s="60"/>
      <c r="K563" s="60"/>
      <c r="L563" s="60"/>
      <c r="M563" s="60"/>
      <c r="N563" s="60"/>
      <c r="O563" s="60"/>
      <c r="P563" s="60"/>
      <c r="Q563" s="60"/>
      <c r="R563" s="60"/>
      <c r="S563" s="60"/>
      <c r="T563" s="60"/>
    </row>
    <row r="564" s="59" customFormat="1" spans="1:20">
      <c r="A564" s="60"/>
      <c r="B564" s="60"/>
      <c r="C564" s="60"/>
      <c r="D564" s="70"/>
      <c r="E564" s="60"/>
      <c r="F564" s="71"/>
      <c r="G564" s="71"/>
      <c r="H564" s="72"/>
      <c r="I564" s="60"/>
      <c r="J564" s="60"/>
      <c r="K564" s="60"/>
      <c r="L564" s="60"/>
      <c r="M564" s="60"/>
      <c r="N564" s="60"/>
      <c r="O564" s="60"/>
      <c r="P564" s="60"/>
      <c r="Q564" s="60"/>
      <c r="R564" s="60"/>
      <c r="S564" s="60"/>
      <c r="T564" s="60"/>
    </row>
    <row r="565" s="59" customFormat="1" spans="1:20">
      <c r="A565" s="60"/>
      <c r="B565" s="60"/>
      <c r="C565" s="60"/>
      <c r="D565" s="70"/>
      <c r="E565" s="60"/>
      <c r="F565" s="71"/>
      <c r="G565" s="71"/>
      <c r="H565" s="72"/>
      <c r="I565" s="60"/>
      <c r="J565" s="60"/>
      <c r="K565" s="60"/>
      <c r="L565" s="60"/>
      <c r="M565" s="60"/>
      <c r="N565" s="60"/>
      <c r="O565" s="60"/>
      <c r="P565" s="60"/>
      <c r="Q565" s="60"/>
      <c r="R565" s="60"/>
      <c r="S565" s="60"/>
      <c r="T565" s="60"/>
    </row>
    <row r="566" s="59" customFormat="1" spans="1:20">
      <c r="A566" s="60"/>
      <c r="B566" s="60"/>
      <c r="C566" s="60"/>
      <c r="D566" s="70"/>
      <c r="E566" s="60"/>
      <c r="F566" s="71"/>
      <c r="G566" s="71"/>
      <c r="H566" s="72"/>
      <c r="I566" s="60"/>
      <c r="J566" s="60"/>
      <c r="K566" s="60"/>
      <c r="L566" s="60"/>
      <c r="M566" s="60"/>
      <c r="N566" s="60"/>
      <c r="O566" s="60"/>
      <c r="P566" s="60"/>
      <c r="Q566" s="60"/>
      <c r="R566" s="60"/>
      <c r="S566" s="60"/>
      <c r="T566" s="60"/>
    </row>
    <row r="567" s="59" customFormat="1" spans="1:20">
      <c r="A567" s="60"/>
      <c r="B567" s="60"/>
      <c r="C567" s="60"/>
      <c r="D567" s="70"/>
      <c r="E567" s="60"/>
      <c r="F567" s="71"/>
      <c r="G567" s="71"/>
      <c r="H567" s="72"/>
      <c r="I567" s="60"/>
      <c r="J567" s="60"/>
      <c r="K567" s="60"/>
      <c r="L567" s="60"/>
      <c r="M567" s="60"/>
      <c r="N567" s="60"/>
      <c r="O567" s="60"/>
      <c r="P567" s="60"/>
      <c r="Q567" s="60"/>
      <c r="R567" s="60"/>
      <c r="S567" s="60"/>
      <c r="T567" s="60"/>
    </row>
    <row r="568" s="59" customFormat="1" spans="1:20">
      <c r="A568" s="60"/>
      <c r="B568" s="60"/>
      <c r="C568" s="60"/>
      <c r="D568" s="70"/>
      <c r="E568" s="60"/>
      <c r="F568" s="71"/>
      <c r="G568" s="71"/>
      <c r="H568" s="72"/>
      <c r="I568" s="60"/>
      <c r="J568" s="60"/>
      <c r="K568" s="60"/>
      <c r="L568" s="60"/>
      <c r="M568" s="60"/>
      <c r="N568" s="60"/>
      <c r="O568" s="60"/>
      <c r="P568" s="60"/>
      <c r="Q568" s="60"/>
      <c r="R568" s="60"/>
      <c r="S568" s="60"/>
      <c r="T568" s="60"/>
    </row>
    <row r="569" s="59" customFormat="1" spans="1:20">
      <c r="A569" s="60"/>
      <c r="B569" s="60"/>
      <c r="C569" s="60"/>
      <c r="D569" s="70"/>
      <c r="E569" s="60"/>
      <c r="F569" s="71"/>
      <c r="G569" s="71"/>
      <c r="H569" s="72"/>
      <c r="I569" s="60"/>
      <c r="J569" s="60"/>
      <c r="K569" s="60"/>
      <c r="L569" s="60"/>
      <c r="M569" s="60"/>
      <c r="N569" s="60"/>
      <c r="O569" s="60"/>
      <c r="P569" s="60"/>
      <c r="Q569" s="60"/>
      <c r="R569" s="60"/>
      <c r="S569" s="60"/>
      <c r="T569" s="60"/>
    </row>
    <row r="570" s="59" customFormat="1" spans="1:20">
      <c r="A570" s="60"/>
      <c r="B570" s="60"/>
      <c r="C570" s="60"/>
      <c r="D570" s="70"/>
      <c r="E570" s="60"/>
      <c r="F570" s="71"/>
      <c r="G570" s="71"/>
      <c r="H570" s="72"/>
      <c r="I570" s="60"/>
      <c r="J570" s="60"/>
      <c r="K570" s="60"/>
      <c r="L570" s="60"/>
      <c r="M570" s="60"/>
      <c r="N570" s="60"/>
      <c r="O570" s="60"/>
      <c r="P570" s="60"/>
      <c r="Q570" s="60"/>
      <c r="R570" s="60"/>
      <c r="S570" s="60"/>
      <c r="T570" s="60"/>
    </row>
    <row r="571" s="59" customFormat="1" spans="1:20">
      <c r="A571" s="60"/>
      <c r="B571" s="60"/>
      <c r="C571" s="60"/>
      <c r="D571" s="70"/>
      <c r="E571" s="60"/>
      <c r="F571" s="71"/>
      <c r="G571" s="71"/>
      <c r="H571" s="72"/>
      <c r="I571" s="60"/>
      <c r="J571" s="60"/>
      <c r="K571" s="60"/>
      <c r="L571" s="60"/>
      <c r="M571" s="60"/>
      <c r="N571" s="60"/>
      <c r="O571" s="60"/>
      <c r="P571" s="60"/>
      <c r="Q571" s="60"/>
      <c r="R571" s="60"/>
      <c r="S571" s="60"/>
      <c r="T571" s="60"/>
    </row>
    <row r="572" s="59" customFormat="1" spans="1:20">
      <c r="A572" s="60"/>
      <c r="B572" s="60"/>
      <c r="C572" s="60"/>
      <c r="D572" s="70"/>
      <c r="E572" s="60"/>
      <c r="F572" s="71"/>
      <c r="G572" s="71"/>
      <c r="H572" s="72"/>
      <c r="I572" s="60"/>
      <c r="J572" s="60"/>
      <c r="K572" s="60"/>
      <c r="L572" s="60"/>
      <c r="M572" s="60"/>
      <c r="N572" s="60"/>
      <c r="O572" s="60"/>
      <c r="P572" s="60"/>
      <c r="Q572" s="60"/>
      <c r="R572" s="60"/>
      <c r="S572" s="60"/>
      <c r="T572" s="60"/>
    </row>
    <row r="573" s="59" customFormat="1" spans="1:20">
      <c r="A573" s="60"/>
      <c r="B573" s="60"/>
      <c r="C573" s="60"/>
      <c r="D573" s="70"/>
      <c r="E573" s="60"/>
      <c r="F573" s="71"/>
      <c r="G573" s="71"/>
      <c r="H573" s="72"/>
      <c r="I573" s="60"/>
      <c r="J573" s="60"/>
      <c r="K573" s="60"/>
      <c r="L573" s="60"/>
      <c r="M573" s="60"/>
      <c r="N573" s="60"/>
      <c r="O573" s="60"/>
      <c r="P573" s="60"/>
      <c r="Q573" s="60"/>
      <c r="R573" s="60"/>
      <c r="S573" s="60"/>
      <c r="T573" s="60"/>
    </row>
    <row r="574" s="59" customFormat="1" spans="1:20">
      <c r="A574" s="60"/>
      <c r="B574" s="60"/>
      <c r="C574" s="60"/>
      <c r="D574" s="70"/>
      <c r="E574" s="60"/>
      <c r="F574" s="71"/>
      <c r="G574" s="71"/>
      <c r="H574" s="72"/>
      <c r="I574" s="60"/>
      <c r="J574" s="60"/>
      <c r="K574" s="60"/>
      <c r="L574" s="60"/>
      <c r="M574" s="60"/>
      <c r="N574" s="60"/>
      <c r="O574" s="60"/>
      <c r="P574" s="60"/>
      <c r="Q574" s="60"/>
      <c r="R574" s="60"/>
      <c r="S574" s="60"/>
      <c r="T574" s="60"/>
    </row>
    <row r="575" s="59" customFormat="1" spans="1:20">
      <c r="A575" s="60"/>
      <c r="B575" s="60"/>
      <c r="C575" s="60"/>
      <c r="D575" s="70"/>
      <c r="E575" s="60"/>
      <c r="F575" s="71"/>
      <c r="G575" s="71"/>
      <c r="H575" s="72"/>
      <c r="I575" s="60"/>
      <c r="J575" s="60"/>
      <c r="K575" s="60"/>
      <c r="L575" s="60"/>
      <c r="M575" s="60"/>
      <c r="N575" s="60"/>
      <c r="O575" s="60"/>
      <c r="P575" s="60"/>
      <c r="Q575" s="60"/>
      <c r="R575" s="60"/>
      <c r="S575" s="60"/>
      <c r="T575" s="60"/>
    </row>
    <row r="576" s="59" customFormat="1" spans="1:20">
      <c r="A576" s="60"/>
      <c r="B576" s="60"/>
      <c r="C576" s="60"/>
      <c r="D576" s="70"/>
      <c r="E576" s="60"/>
      <c r="F576" s="71"/>
      <c r="G576" s="71"/>
      <c r="H576" s="72"/>
      <c r="I576" s="60"/>
      <c r="J576" s="60"/>
      <c r="K576" s="60"/>
      <c r="L576" s="60"/>
      <c r="M576" s="60"/>
      <c r="N576" s="60"/>
      <c r="O576" s="60"/>
      <c r="P576" s="60"/>
      <c r="Q576" s="60"/>
      <c r="R576" s="60"/>
      <c r="S576" s="60"/>
      <c r="T576" s="60"/>
    </row>
    <row r="577" s="59" customFormat="1" spans="1:20">
      <c r="A577" s="60"/>
      <c r="B577" s="60"/>
      <c r="C577" s="60"/>
      <c r="D577" s="70"/>
      <c r="E577" s="60"/>
      <c r="F577" s="71"/>
      <c r="G577" s="71"/>
      <c r="H577" s="72"/>
      <c r="I577" s="60"/>
      <c r="J577" s="60"/>
      <c r="K577" s="60"/>
      <c r="L577" s="60"/>
      <c r="M577" s="60"/>
      <c r="N577" s="60"/>
      <c r="O577" s="60"/>
      <c r="P577" s="60"/>
      <c r="Q577" s="60"/>
      <c r="R577" s="60"/>
      <c r="S577" s="60"/>
      <c r="T577" s="60"/>
    </row>
    <row r="578" s="59" customFormat="1" spans="1:20">
      <c r="A578" s="60"/>
      <c r="B578" s="60"/>
      <c r="C578" s="60"/>
      <c r="D578" s="70"/>
      <c r="E578" s="60"/>
      <c r="F578" s="71"/>
      <c r="G578" s="71"/>
      <c r="H578" s="72"/>
      <c r="I578" s="60"/>
      <c r="J578" s="60"/>
      <c r="K578" s="60"/>
      <c r="L578" s="60"/>
      <c r="M578" s="60"/>
      <c r="N578" s="60"/>
      <c r="O578" s="60"/>
      <c r="P578" s="60"/>
      <c r="Q578" s="60"/>
      <c r="R578" s="60"/>
      <c r="S578" s="60"/>
      <c r="T578" s="60"/>
    </row>
    <row r="579" s="59" customFormat="1" spans="1:20">
      <c r="A579" s="60"/>
      <c r="B579" s="60"/>
      <c r="C579" s="60"/>
      <c r="D579" s="70"/>
      <c r="E579" s="60"/>
      <c r="F579" s="71"/>
      <c r="G579" s="71"/>
      <c r="H579" s="72"/>
      <c r="I579" s="60"/>
      <c r="J579" s="60"/>
      <c r="K579" s="60"/>
      <c r="L579" s="60"/>
      <c r="M579" s="60"/>
      <c r="N579" s="60"/>
      <c r="O579" s="60"/>
      <c r="P579" s="60"/>
      <c r="Q579" s="60"/>
      <c r="R579" s="60"/>
      <c r="S579" s="60"/>
      <c r="T579" s="60"/>
    </row>
    <row r="580" s="59" customFormat="1" spans="1:20">
      <c r="A580" s="60"/>
      <c r="B580" s="60"/>
      <c r="C580" s="60"/>
      <c r="D580" s="70"/>
      <c r="E580" s="60"/>
      <c r="F580" s="71"/>
      <c r="G580" s="71"/>
      <c r="H580" s="72"/>
      <c r="I580" s="60"/>
      <c r="J580" s="60"/>
      <c r="K580" s="60"/>
      <c r="L580" s="60"/>
      <c r="M580" s="60"/>
      <c r="N580" s="60"/>
      <c r="O580" s="60"/>
      <c r="P580" s="60"/>
      <c r="Q580" s="60"/>
      <c r="R580" s="60"/>
      <c r="S580" s="60"/>
      <c r="T580" s="60"/>
    </row>
    <row r="581" s="59" customFormat="1" spans="1:20">
      <c r="A581" s="60"/>
      <c r="B581" s="60"/>
      <c r="C581" s="60"/>
      <c r="D581" s="70"/>
      <c r="E581" s="60"/>
      <c r="F581" s="71"/>
      <c r="G581" s="71"/>
      <c r="H581" s="72"/>
      <c r="I581" s="60"/>
      <c r="J581" s="60"/>
      <c r="K581" s="60"/>
      <c r="L581" s="60"/>
      <c r="M581" s="60"/>
      <c r="N581" s="60"/>
      <c r="O581" s="60"/>
      <c r="P581" s="60"/>
      <c r="Q581" s="60"/>
      <c r="R581" s="60"/>
      <c r="S581" s="60"/>
      <c r="T581" s="60"/>
    </row>
    <row r="582" s="59" customFormat="1" spans="1:20">
      <c r="A582" s="60"/>
      <c r="B582" s="60"/>
      <c r="C582" s="60"/>
      <c r="D582" s="70"/>
      <c r="E582" s="60"/>
      <c r="F582" s="71"/>
      <c r="G582" s="71"/>
      <c r="H582" s="72"/>
      <c r="I582" s="60"/>
      <c r="J582" s="60"/>
      <c r="K582" s="60"/>
      <c r="L582" s="60"/>
      <c r="M582" s="60"/>
      <c r="N582" s="60"/>
      <c r="O582" s="60"/>
      <c r="P582" s="60"/>
      <c r="Q582" s="60"/>
      <c r="R582" s="60"/>
      <c r="S582" s="60"/>
      <c r="T582" s="60"/>
    </row>
    <row r="583" s="59" customFormat="1" spans="1:20">
      <c r="A583" s="60"/>
      <c r="B583" s="60"/>
      <c r="C583" s="60"/>
      <c r="D583" s="70"/>
      <c r="E583" s="60"/>
      <c r="F583" s="71"/>
      <c r="G583" s="71"/>
      <c r="H583" s="72"/>
      <c r="I583" s="60"/>
      <c r="J583" s="60"/>
      <c r="K583" s="60"/>
      <c r="L583" s="60"/>
      <c r="M583" s="60"/>
      <c r="N583" s="60"/>
      <c r="O583" s="60"/>
      <c r="P583" s="60"/>
      <c r="Q583" s="60"/>
      <c r="R583" s="60"/>
      <c r="S583" s="60"/>
      <c r="T583" s="60"/>
    </row>
    <row r="584" s="59" customFormat="1" spans="1:20">
      <c r="A584" s="60"/>
      <c r="B584" s="60"/>
      <c r="C584" s="60"/>
      <c r="D584" s="70"/>
      <c r="E584" s="60"/>
      <c r="F584" s="71"/>
      <c r="G584" s="71"/>
      <c r="H584" s="72"/>
      <c r="I584" s="60"/>
      <c r="J584" s="60"/>
      <c r="K584" s="60"/>
      <c r="L584" s="60"/>
      <c r="M584" s="60"/>
      <c r="N584" s="60"/>
      <c r="O584" s="60"/>
      <c r="P584" s="60"/>
      <c r="Q584" s="60"/>
      <c r="R584" s="60"/>
      <c r="S584" s="60"/>
      <c r="T584" s="60"/>
    </row>
    <row r="585" s="59" customFormat="1" spans="1:20">
      <c r="A585" s="60"/>
      <c r="B585" s="60"/>
      <c r="C585" s="60"/>
      <c r="D585" s="70"/>
      <c r="E585" s="60"/>
      <c r="F585" s="71"/>
      <c r="G585" s="71"/>
      <c r="H585" s="72"/>
      <c r="I585" s="60"/>
      <c r="J585" s="60"/>
      <c r="K585" s="60"/>
      <c r="L585" s="60"/>
      <c r="M585" s="60"/>
      <c r="N585" s="60"/>
      <c r="O585" s="60"/>
      <c r="P585" s="60"/>
      <c r="Q585" s="60"/>
      <c r="R585" s="60"/>
      <c r="S585" s="60"/>
      <c r="T585" s="60"/>
    </row>
    <row r="586" s="59" customFormat="1" spans="1:20">
      <c r="A586" s="60"/>
      <c r="B586" s="60"/>
      <c r="C586" s="60"/>
      <c r="D586" s="70"/>
      <c r="E586" s="60"/>
      <c r="F586" s="71"/>
      <c r="G586" s="71"/>
      <c r="H586" s="72"/>
      <c r="I586" s="60"/>
      <c r="J586" s="60"/>
      <c r="K586" s="60"/>
      <c r="L586" s="60"/>
      <c r="M586" s="60"/>
      <c r="N586" s="60"/>
      <c r="O586" s="60"/>
      <c r="P586" s="60"/>
      <c r="Q586" s="60"/>
      <c r="R586" s="60"/>
      <c r="S586" s="60"/>
      <c r="T586" s="60"/>
    </row>
    <row r="587" s="59" customFormat="1" spans="1:20">
      <c r="A587" s="60"/>
      <c r="B587" s="60"/>
      <c r="C587" s="60"/>
      <c r="D587" s="70"/>
      <c r="E587" s="60"/>
      <c r="F587" s="71"/>
      <c r="G587" s="71"/>
      <c r="H587" s="72"/>
      <c r="I587" s="60"/>
      <c r="J587" s="60"/>
      <c r="K587" s="60"/>
      <c r="L587" s="60"/>
      <c r="M587" s="60"/>
      <c r="N587" s="60"/>
      <c r="O587" s="60"/>
      <c r="P587" s="60"/>
      <c r="Q587" s="60"/>
      <c r="R587" s="60"/>
      <c r="S587" s="60"/>
      <c r="T587" s="60"/>
    </row>
    <row r="588" s="59" customFormat="1" spans="1:20">
      <c r="A588" s="60"/>
      <c r="B588" s="60"/>
      <c r="C588" s="60"/>
      <c r="D588" s="70"/>
      <c r="E588" s="60"/>
      <c r="F588" s="71"/>
      <c r="G588" s="71"/>
      <c r="H588" s="72"/>
      <c r="I588" s="60"/>
      <c r="J588" s="60"/>
      <c r="K588" s="60"/>
      <c r="L588" s="60"/>
      <c r="M588" s="60"/>
      <c r="N588" s="60"/>
      <c r="O588" s="60"/>
      <c r="P588" s="60"/>
      <c r="Q588" s="60"/>
      <c r="R588" s="60"/>
      <c r="S588" s="60"/>
      <c r="T588" s="60"/>
    </row>
    <row r="589" s="59" customFormat="1" spans="1:20">
      <c r="A589" s="60"/>
      <c r="B589" s="60"/>
      <c r="C589" s="60"/>
      <c r="D589" s="70"/>
      <c r="E589" s="60"/>
      <c r="F589" s="71"/>
      <c r="G589" s="71"/>
      <c r="H589" s="72"/>
      <c r="I589" s="60"/>
      <c r="J589" s="60"/>
      <c r="K589" s="60"/>
      <c r="L589" s="60"/>
      <c r="M589" s="60"/>
      <c r="N589" s="60"/>
      <c r="O589" s="60"/>
      <c r="P589" s="60"/>
      <c r="Q589" s="60"/>
      <c r="R589" s="60"/>
      <c r="S589" s="60"/>
      <c r="T589" s="60"/>
    </row>
    <row r="590" s="59" customFormat="1" spans="1:20">
      <c r="A590" s="60"/>
      <c r="B590" s="60"/>
      <c r="C590" s="60"/>
      <c r="D590" s="70"/>
      <c r="E590" s="60"/>
      <c r="F590" s="71"/>
      <c r="G590" s="71"/>
      <c r="H590" s="72"/>
      <c r="I590" s="60"/>
      <c r="J590" s="60"/>
      <c r="K590" s="60"/>
      <c r="L590" s="60"/>
      <c r="M590" s="60"/>
      <c r="N590" s="60"/>
      <c r="O590" s="60"/>
      <c r="P590" s="60"/>
      <c r="Q590" s="60"/>
      <c r="R590" s="60"/>
      <c r="S590" s="60"/>
      <c r="T590" s="60"/>
    </row>
    <row r="591" s="59" customFormat="1" spans="1:20">
      <c r="A591" s="60"/>
      <c r="B591" s="60"/>
      <c r="C591" s="60"/>
      <c r="D591" s="70"/>
      <c r="E591" s="60"/>
      <c r="F591" s="71"/>
      <c r="G591" s="71"/>
      <c r="H591" s="72"/>
      <c r="I591" s="60"/>
      <c r="J591" s="60"/>
      <c r="K591" s="60"/>
      <c r="L591" s="60"/>
      <c r="M591" s="60"/>
      <c r="N591" s="60"/>
      <c r="O591" s="60"/>
      <c r="P591" s="60"/>
      <c r="Q591" s="60"/>
      <c r="R591" s="60"/>
      <c r="S591" s="60"/>
      <c r="T591" s="60"/>
    </row>
    <row r="592" s="59" customFormat="1" spans="1:20">
      <c r="A592" s="60"/>
      <c r="B592" s="60"/>
      <c r="C592" s="60"/>
      <c r="D592" s="70"/>
      <c r="E592" s="60"/>
      <c r="F592" s="71"/>
      <c r="G592" s="71"/>
      <c r="H592" s="72"/>
      <c r="I592" s="60"/>
      <c r="J592" s="60"/>
      <c r="K592" s="60"/>
      <c r="L592" s="60"/>
      <c r="M592" s="60"/>
      <c r="N592" s="60"/>
      <c r="O592" s="60"/>
      <c r="P592" s="60"/>
      <c r="Q592" s="60"/>
      <c r="R592" s="60"/>
      <c r="S592" s="60"/>
      <c r="T592" s="60"/>
    </row>
    <row r="593" s="59" customFormat="1" spans="1:20">
      <c r="A593" s="60"/>
      <c r="B593" s="60"/>
      <c r="C593" s="60"/>
      <c r="D593" s="70"/>
      <c r="E593" s="60"/>
      <c r="F593" s="71"/>
      <c r="G593" s="71"/>
      <c r="H593" s="72"/>
      <c r="I593" s="60"/>
      <c r="J593" s="60"/>
      <c r="K593" s="60"/>
      <c r="L593" s="60"/>
      <c r="M593" s="60"/>
      <c r="N593" s="60"/>
      <c r="O593" s="60"/>
      <c r="P593" s="60"/>
      <c r="Q593" s="60"/>
      <c r="R593" s="60"/>
      <c r="S593" s="60"/>
      <c r="T593" s="60"/>
    </row>
    <row r="594" s="59" customFormat="1" spans="1:20">
      <c r="A594" s="60"/>
      <c r="B594" s="60"/>
      <c r="C594" s="60"/>
      <c r="D594" s="70"/>
      <c r="E594" s="60"/>
      <c r="F594" s="71"/>
      <c r="G594" s="71"/>
      <c r="H594" s="72"/>
      <c r="I594" s="60"/>
      <c r="J594" s="60"/>
      <c r="K594" s="60"/>
      <c r="L594" s="60"/>
      <c r="M594" s="60"/>
      <c r="N594" s="60"/>
      <c r="O594" s="60"/>
      <c r="P594" s="60"/>
      <c r="Q594" s="60"/>
      <c r="R594" s="60"/>
      <c r="S594" s="60"/>
      <c r="T594" s="60"/>
    </row>
    <row r="595" s="59" customFormat="1" spans="1:20">
      <c r="A595" s="60"/>
      <c r="B595" s="60"/>
      <c r="C595" s="60"/>
      <c r="D595" s="70"/>
      <c r="E595" s="60"/>
      <c r="F595" s="71"/>
      <c r="G595" s="71"/>
      <c r="H595" s="72"/>
      <c r="I595" s="60"/>
      <c r="J595" s="60"/>
      <c r="K595" s="60"/>
      <c r="L595" s="60"/>
      <c r="M595" s="60"/>
      <c r="N595" s="60"/>
      <c r="O595" s="60"/>
      <c r="P595" s="60"/>
      <c r="Q595" s="60"/>
      <c r="R595" s="60"/>
      <c r="S595" s="60"/>
      <c r="T595" s="60"/>
    </row>
    <row r="596" s="59" customFormat="1" spans="1:20">
      <c r="A596" s="60"/>
      <c r="B596" s="60"/>
      <c r="C596" s="60"/>
      <c r="D596" s="70"/>
      <c r="E596" s="60"/>
      <c r="F596" s="71"/>
      <c r="G596" s="71"/>
      <c r="H596" s="72"/>
      <c r="I596" s="60"/>
      <c r="J596" s="60"/>
      <c r="K596" s="60"/>
      <c r="L596" s="60"/>
      <c r="M596" s="60"/>
      <c r="N596" s="60"/>
      <c r="O596" s="60"/>
      <c r="P596" s="60"/>
      <c r="Q596" s="60"/>
      <c r="R596" s="60"/>
      <c r="S596" s="60"/>
      <c r="T596" s="60"/>
    </row>
    <row r="597" s="59" customFormat="1" spans="1:20">
      <c r="A597" s="60"/>
      <c r="B597" s="60"/>
      <c r="C597" s="60"/>
      <c r="D597" s="70"/>
      <c r="E597" s="60"/>
      <c r="F597" s="71"/>
      <c r="G597" s="71"/>
      <c r="H597" s="72"/>
      <c r="I597" s="60"/>
      <c r="J597" s="60"/>
      <c r="K597" s="60"/>
      <c r="L597" s="60"/>
      <c r="M597" s="60"/>
      <c r="N597" s="60"/>
      <c r="O597" s="60"/>
      <c r="P597" s="60"/>
      <c r="Q597" s="60"/>
      <c r="R597" s="60"/>
      <c r="S597" s="60"/>
      <c r="T597" s="60"/>
    </row>
    <row r="598" s="59" customFormat="1" spans="1:20">
      <c r="A598" s="60"/>
      <c r="B598" s="60"/>
      <c r="C598" s="60"/>
      <c r="D598" s="70"/>
      <c r="E598" s="60"/>
      <c r="F598" s="71"/>
      <c r="G598" s="71"/>
      <c r="H598" s="72"/>
      <c r="I598" s="60"/>
      <c r="J598" s="60"/>
      <c r="K598" s="60"/>
      <c r="L598" s="60"/>
      <c r="M598" s="60"/>
      <c r="N598" s="60"/>
      <c r="O598" s="60"/>
      <c r="P598" s="60"/>
      <c r="Q598" s="60"/>
      <c r="R598" s="60"/>
      <c r="S598" s="60"/>
      <c r="T598" s="60"/>
    </row>
    <row r="599" s="59" customFormat="1" spans="1:20">
      <c r="A599" s="60"/>
      <c r="B599" s="60"/>
      <c r="C599" s="60"/>
      <c r="D599" s="70"/>
      <c r="E599" s="60"/>
      <c r="F599" s="71"/>
      <c r="G599" s="71"/>
      <c r="H599" s="72"/>
      <c r="I599" s="60"/>
      <c r="J599" s="60"/>
      <c r="K599" s="60"/>
      <c r="L599" s="60"/>
      <c r="M599" s="60"/>
      <c r="N599" s="60"/>
      <c r="O599" s="60"/>
      <c r="P599" s="60"/>
      <c r="Q599" s="60"/>
      <c r="R599" s="60"/>
      <c r="S599" s="60"/>
      <c r="T599" s="60"/>
    </row>
    <row r="600" s="59" customFormat="1" spans="1:20">
      <c r="A600" s="60"/>
      <c r="B600" s="60"/>
      <c r="C600" s="60"/>
      <c r="D600" s="70"/>
      <c r="E600" s="60"/>
      <c r="F600" s="71"/>
      <c r="G600" s="71"/>
      <c r="H600" s="72"/>
      <c r="I600" s="60"/>
      <c r="J600" s="60"/>
      <c r="K600" s="60"/>
      <c r="L600" s="60"/>
      <c r="M600" s="60"/>
      <c r="N600" s="60"/>
      <c r="O600" s="60"/>
      <c r="P600" s="60"/>
      <c r="Q600" s="60"/>
      <c r="R600" s="60"/>
      <c r="S600" s="60"/>
      <c r="T600" s="60"/>
    </row>
    <row r="601" s="59" customFormat="1" spans="1:20">
      <c r="A601" s="60"/>
      <c r="B601" s="60"/>
      <c r="C601" s="60"/>
      <c r="D601" s="70"/>
      <c r="E601" s="60"/>
      <c r="F601" s="71"/>
      <c r="G601" s="71"/>
      <c r="H601" s="72"/>
      <c r="I601" s="60"/>
      <c r="J601" s="60"/>
      <c r="K601" s="60"/>
      <c r="L601" s="60"/>
      <c r="M601" s="60"/>
      <c r="N601" s="60"/>
      <c r="O601" s="60"/>
      <c r="P601" s="60"/>
      <c r="Q601" s="60"/>
      <c r="R601" s="60"/>
      <c r="S601" s="60"/>
      <c r="T601" s="60"/>
    </row>
    <row r="602" s="59" customFormat="1" spans="1:20">
      <c r="A602" s="60"/>
      <c r="B602" s="60"/>
      <c r="C602" s="60"/>
      <c r="D602" s="70"/>
      <c r="E602" s="60"/>
      <c r="F602" s="71"/>
      <c r="G602" s="71"/>
      <c r="H602" s="72"/>
      <c r="I602" s="60"/>
      <c r="J602" s="60"/>
      <c r="K602" s="60"/>
      <c r="L602" s="60"/>
      <c r="M602" s="60"/>
      <c r="N602" s="60"/>
      <c r="O602" s="60"/>
      <c r="P602" s="60"/>
      <c r="Q602" s="60"/>
      <c r="R602" s="60"/>
      <c r="S602" s="60"/>
      <c r="T602" s="60"/>
    </row>
    <row r="603" s="59" customFormat="1" spans="1:20">
      <c r="A603" s="60"/>
      <c r="B603" s="60"/>
      <c r="C603" s="60"/>
      <c r="D603" s="70"/>
      <c r="E603" s="60"/>
      <c r="F603" s="71"/>
      <c r="G603" s="71"/>
      <c r="H603" s="72"/>
      <c r="I603" s="60"/>
      <c r="J603" s="60"/>
      <c r="K603" s="60"/>
      <c r="L603" s="60"/>
      <c r="M603" s="60"/>
      <c r="N603" s="60"/>
      <c r="O603" s="60"/>
      <c r="P603" s="60"/>
      <c r="Q603" s="60"/>
      <c r="R603" s="60"/>
      <c r="S603" s="60"/>
      <c r="T603" s="60"/>
    </row>
    <row r="604" s="59" customFormat="1" spans="1:20">
      <c r="A604" s="60"/>
      <c r="B604" s="60"/>
      <c r="C604" s="60"/>
      <c r="D604" s="70"/>
      <c r="E604" s="60"/>
      <c r="F604" s="71"/>
      <c r="G604" s="71"/>
      <c r="H604" s="72"/>
      <c r="I604" s="60"/>
      <c r="J604" s="60"/>
      <c r="K604" s="60"/>
      <c r="L604" s="60"/>
      <c r="M604" s="60"/>
      <c r="N604" s="60"/>
      <c r="O604" s="60"/>
      <c r="P604" s="60"/>
      <c r="Q604" s="60"/>
      <c r="R604" s="60"/>
      <c r="S604" s="60"/>
      <c r="T604" s="60"/>
    </row>
    <row r="605" s="59" customFormat="1" spans="1:20">
      <c r="A605" s="60"/>
      <c r="B605" s="60"/>
      <c r="C605" s="60"/>
      <c r="D605" s="70"/>
      <c r="E605" s="60"/>
      <c r="F605" s="71"/>
      <c r="G605" s="71"/>
      <c r="H605" s="72"/>
      <c r="I605" s="60"/>
      <c r="J605" s="60"/>
      <c r="K605" s="60"/>
      <c r="L605" s="60"/>
      <c r="M605" s="60"/>
      <c r="N605" s="60"/>
      <c r="O605" s="60"/>
      <c r="P605" s="60"/>
      <c r="Q605" s="60"/>
      <c r="R605" s="60"/>
      <c r="S605" s="60"/>
      <c r="T605" s="60"/>
    </row>
    <row r="606" s="59" customFormat="1" spans="1:20">
      <c r="A606" s="60"/>
      <c r="B606" s="60"/>
      <c r="C606" s="60"/>
      <c r="D606" s="70"/>
      <c r="E606" s="60"/>
      <c r="F606" s="71"/>
      <c r="G606" s="71"/>
      <c r="H606" s="72"/>
      <c r="I606" s="60"/>
      <c r="J606" s="60"/>
      <c r="K606" s="60"/>
      <c r="L606" s="60"/>
      <c r="M606" s="60"/>
      <c r="N606" s="60"/>
      <c r="O606" s="60"/>
      <c r="P606" s="60"/>
      <c r="Q606" s="60"/>
      <c r="R606" s="60"/>
      <c r="S606" s="60"/>
      <c r="T606" s="60"/>
    </row>
    <row r="607" s="59" customFormat="1" spans="1:20">
      <c r="A607" s="60"/>
      <c r="B607" s="60"/>
      <c r="C607" s="60"/>
      <c r="D607" s="70"/>
      <c r="E607" s="60"/>
      <c r="F607" s="71"/>
      <c r="G607" s="71"/>
      <c r="H607" s="72"/>
      <c r="I607" s="60"/>
      <c r="J607" s="60"/>
      <c r="K607" s="60"/>
      <c r="L607" s="60"/>
      <c r="M607" s="60"/>
      <c r="N607" s="60"/>
      <c r="O607" s="60"/>
      <c r="P607" s="60"/>
      <c r="Q607" s="60"/>
      <c r="R607" s="60"/>
      <c r="S607" s="60"/>
      <c r="T607" s="60"/>
    </row>
    <row r="608" s="59" customFormat="1" spans="1:20">
      <c r="A608" s="60"/>
      <c r="B608" s="60"/>
      <c r="C608" s="60"/>
      <c r="D608" s="70"/>
      <c r="E608" s="60"/>
      <c r="F608" s="71"/>
      <c r="G608" s="71"/>
      <c r="H608" s="72"/>
      <c r="I608" s="60"/>
      <c r="J608" s="60"/>
      <c r="K608" s="60"/>
      <c r="L608" s="60"/>
      <c r="M608" s="60"/>
      <c r="N608" s="60"/>
      <c r="O608" s="60"/>
      <c r="P608" s="60"/>
      <c r="Q608" s="60"/>
      <c r="R608" s="60"/>
      <c r="S608" s="60"/>
      <c r="T608" s="60"/>
    </row>
    <row r="609" s="59" customFormat="1" spans="1:20">
      <c r="A609" s="60"/>
      <c r="B609" s="60"/>
      <c r="C609" s="60"/>
      <c r="D609" s="70"/>
      <c r="E609" s="60"/>
      <c r="F609" s="71"/>
      <c r="G609" s="71"/>
      <c r="H609" s="72"/>
      <c r="I609" s="60"/>
      <c r="J609" s="60"/>
      <c r="K609" s="60"/>
      <c r="L609" s="60"/>
      <c r="M609" s="60"/>
      <c r="N609" s="60"/>
      <c r="O609" s="60"/>
      <c r="P609" s="60"/>
      <c r="Q609" s="60"/>
      <c r="R609" s="60"/>
      <c r="S609" s="60"/>
      <c r="T609" s="60"/>
    </row>
    <row r="610" s="59" customFormat="1" spans="1:20">
      <c r="A610" s="60"/>
      <c r="B610" s="60"/>
      <c r="C610" s="60"/>
      <c r="D610" s="70"/>
      <c r="E610" s="60"/>
      <c r="F610" s="71"/>
      <c r="G610" s="71"/>
      <c r="H610" s="72"/>
      <c r="I610" s="60"/>
      <c r="J610" s="60"/>
      <c r="K610" s="60"/>
      <c r="L610" s="60"/>
      <c r="M610" s="60"/>
      <c r="N610" s="60"/>
      <c r="O610" s="60"/>
      <c r="P610" s="60"/>
      <c r="Q610" s="60"/>
      <c r="R610" s="60"/>
      <c r="S610" s="60"/>
      <c r="T610" s="60"/>
    </row>
    <row r="611" s="59" customFormat="1" spans="1:20">
      <c r="A611" s="60"/>
      <c r="B611" s="60"/>
      <c r="C611" s="60"/>
      <c r="D611" s="70"/>
      <c r="E611" s="60"/>
      <c r="F611" s="71"/>
      <c r="G611" s="71"/>
      <c r="H611" s="72"/>
      <c r="I611" s="60"/>
      <c r="J611" s="60"/>
      <c r="K611" s="60"/>
      <c r="L611" s="60"/>
      <c r="M611" s="60"/>
      <c r="N611" s="60"/>
      <c r="O611" s="60"/>
      <c r="P611" s="60"/>
      <c r="Q611" s="60"/>
      <c r="R611" s="60"/>
      <c r="S611" s="60"/>
      <c r="T611" s="60"/>
    </row>
    <row r="612" s="59" customFormat="1" spans="1:20">
      <c r="A612" s="60"/>
      <c r="B612" s="60"/>
      <c r="C612" s="60"/>
      <c r="D612" s="70"/>
      <c r="E612" s="60"/>
      <c r="F612" s="71"/>
      <c r="G612" s="71"/>
      <c r="H612" s="72"/>
      <c r="I612" s="60"/>
      <c r="J612" s="60"/>
      <c r="K612" s="60"/>
      <c r="L612" s="60"/>
      <c r="M612" s="60"/>
      <c r="N612" s="60"/>
      <c r="O612" s="60"/>
      <c r="P612" s="60"/>
      <c r="Q612" s="60"/>
      <c r="R612" s="60"/>
      <c r="S612" s="60"/>
      <c r="T612" s="60"/>
    </row>
    <row r="613" s="59" customFormat="1" spans="1:20">
      <c r="A613" s="60"/>
      <c r="B613" s="60"/>
      <c r="C613" s="60"/>
      <c r="D613" s="70"/>
      <c r="E613" s="60"/>
      <c r="F613" s="71"/>
      <c r="G613" s="71"/>
      <c r="H613" s="72"/>
      <c r="I613" s="60"/>
      <c r="J613" s="60"/>
      <c r="K613" s="60"/>
      <c r="L613" s="60"/>
      <c r="M613" s="60"/>
      <c r="N613" s="60"/>
      <c r="O613" s="60"/>
      <c r="P613" s="60"/>
      <c r="Q613" s="60"/>
      <c r="R613" s="60"/>
      <c r="S613" s="60"/>
      <c r="T613" s="60"/>
    </row>
    <row r="614" s="59" customFormat="1" spans="1:20">
      <c r="A614" s="60"/>
      <c r="B614" s="60"/>
      <c r="C614" s="60"/>
      <c r="D614" s="70"/>
      <c r="E614" s="60"/>
      <c r="F614" s="71"/>
      <c r="G614" s="71"/>
      <c r="H614" s="72"/>
      <c r="I614" s="60"/>
      <c r="J614" s="60"/>
      <c r="K614" s="60"/>
      <c r="L614" s="60"/>
      <c r="M614" s="60"/>
      <c r="N614" s="60"/>
      <c r="O614" s="60"/>
      <c r="P614" s="60"/>
      <c r="Q614" s="60"/>
      <c r="R614" s="60"/>
      <c r="S614" s="60"/>
      <c r="T614" s="60"/>
    </row>
    <row r="615" s="59" customFormat="1" spans="1:20">
      <c r="A615" s="60"/>
      <c r="B615" s="60"/>
      <c r="C615" s="60"/>
      <c r="D615" s="70"/>
      <c r="E615" s="60"/>
      <c r="F615" s="71"/>
      <c r="G615" s="71"/>
      <c r="H615" s="72"/>
      <c r="I615" s="60"/>
      <c r="J615" s="60"/>
      <c r="K615" s="60"/>
      <c r="L615" s="60"/>
      <c r="M615" s="60"/>
      <c r="N615" s="60"/>
      <c r="O615" s="60"/>
      <c r="P615" s="60"/>
      <c r="Q615" s="60"/>
      <c r="R615" s="60"/>
      <c r="S615" s="60"/>
      <c r="T615" s="60"/>
    </row>
    <row r="616" s="59" customFormat="1" spans="1:20">
      <c r="A616" s="60"/>
      <c r="B616" s="60"/>
      <c r="C616" s="60"/>
      <c r="D616" s="70"/>
      <c r="E616" s="60"/>
      <c r="F616" s="71"/>
      <c r="G616" s="71"/>
      <c r="H616" s="72"/>
      <c r="I616" s="60"/>
      <c r="J616" s="60"/>
      <c r="K616" s="60"/>
      <c r="L616" s="60"/>
      <c r="M616" s="60"/>
      <c r="N616" s="60"/>
      <c r="O616" s="60"/>
      <c r="P616" s="60"/>
      <c r="Q616" s="60"/>
      <c r="R616" s="60"/>
      <c r="S616" s="60"/>
      <c r="T616" s="60"/>
    </row>
    <row r="617" s="59" customFormat="1" spans="1:20">
      <c r="A617" s="60"/>
      <c r="B617" s="60"/>
      <c r="C617" s="60"/>
      <c r="D617" s="70"/>
      <c r="E617" s="60"/>
      <c r="F617" s="71"/>
      <c r="G617" s="71"/>
      <c r="H617" s="72"/>
      <c r="I617" s="60"/>
      <c r="J617" s="60"/>
      <c r="K617" s="60"/>
      <c r="L617" s="60"/>
      <c r="M617" s="60"/>
      <c r="N617" s="60"/>
      <c r="O617" s="60"/>
      <c r="P617" s="60"/>
      <c r="Q617" s="60"/>
      <c r="R617" s="60"/>
      <c r="S617" s="60"/>
      <c r="T617" s="60"/>
    </row>
    <row r="618" s="59" customFormat="1" spans="1:20">
      <c r="A618" s="60"/>
      <c r="B618" s="60"/>
      <c r="C618" s="60"/>
      <c r="D618" s="70"/>
      <c r="E618" s="60"/>
      <c r="F618" s="71"/>
      <c r="G618" s="71"/>
      <c r="H618" s="72"/>
      <c r="I618" s="60"/>
      <c r="J618" s="60"/>
      <c r="K618" s="60"/>
      <c r="L618" s="60"/>
      <c r="M618" s="60"/>
      <c r="N618" s="60"/>
      <c r="O618" s="60"/>
      <c r="P618" s="60"/>
      <c r="Q618" s="60"/>
      <c r="R618" s="60"/>
      <c r="S618" s="60"/>
      <c r="T618" s="60"/>
    </row>
    <row r="619" s="59" customFormat="1" spans="1:20">
      <c r="A619" s="60"/>
      <c r="B619" s="60"/>
      <c r="C619" s="60"/>
      <c r="D619" s="70"/>
      <c r="E619" s="60"/>
      <c r="F619" s="71"/>
      <c r="G619" s="71"/>
      <c r="H619" s="72"/>
      <c r="I619" s="60"/>
      <c r="J619" s="60"/>
      <c r="K619" s="60"/>
      <c r="L619" s="60"/>
      <c r="M619" s="60"/>
      <c r="N619" s="60"/>
      <c r="O619" s="60"/>
      <c r="P619" s="60"/>
      <c r="Q619" s="60"/>
      <c r="R619" s="60"/>
      <c r="S619" s="60"/>
      <c r="T619" s="60"/>
    </row>
    <row r="620" s="59" customFormat="1" spans="1:20">
      <c r="A620" s="60"/>
      <c r="B620" s="60"/>
      <c r="C620" s="60"/>
      <c r="D620" s="70"/>
      <c r="E620" s="60"/>
      <c r="F620" s="71"/>
      <c r="G620" s="71"/>
      <c r="H620" s="72"/>
      <c r="I620" s="60"/>
      <c r="J620" s="60"/>
      <c r="K620" s="60"/>
      <c r="L620" s="60"/>
      <c r="M620" s="60"/>
      <c r="N620" s="60"/>
      <c r="O620" s="60"/>
      <c r="P620" s="60"/>
      <c r="Q620" s="60"/>
      <c r="R620" s="60"/>
      <c r="S620" s="60"/>
      <c r="T620" s="60"/>
    </row>
    <row r="621" s="59" customFormat="1" spans="1:20">
      <c r="A621" s="60"/>
      <c r="B621" s="60"/>
      <c r="C621" s="60"/>
      <c r="D621" s="70"/>
      <c r="E621" s="60"/>
      <c r="F621" s="71"/>
      <c r="G621" s="71"/>
      <c r="H621" s="72"/>
      <c r="I621" s="60"/>
      <c r="J621" s="60"/>
      <c r="K621" s="60"/>
      <c r="L621" s="60"/>
      <c r="M621" s="60"/>
      <c r="N621" s="60"/>
      <c r="O621" s="60"/>
      <c r="P621" s="60"/>
      <c r="Q621" s="60"/>
      <c r="R621" s="60"/>
      <c r="S621" s="60"/>
      <c r="T621" s="60"/>
    </row>
    <row r="622" s="59" customFormat="1" spans="1:20">
      <c r="A622" s="60"/>
      <c r="B622" s="60"/>
      <c r="C622" s="60"/>
      <c r="D622" s="70"/>
      <c r="E622" s="60"/>
      <c r="F622" s="71"/>
      <c r="G622" s="71"/>
      <c r="H622" s="72"/>
      <c r="I622" s="60"/>
      <c r="J622" s="60"/>
      <c r="K622" s="60"/>
      <c r="L622" s="60"/>
      <c r="M622" s="60"/>
      <c r="N622" s="60"/>
      <c r="O622" s="60"/>
      <c r="P622" s="60"/>
      <c r="Q622" s="60"/>
      <c r="R622" s="60"/>
      <c r="S622" s="60"/>
      <c r="T622" s="60"/>
    </row>
    <row r="623" s="59" customFormat="1" spans="1:20">
      <c r="A623" s="60"/>
      <c r="B623" s="60"/>
      <c r="C623" s="60"/>
      <c r="D623" s="70"/>
      <c r="E623" s="60"/>
      <c r="F623" s="71"/>
      <c r="G623" s="71"/>
      <c r="H623" s="72"/>
      <c r="I623" s="60"/>
      <c r="J623" s="60"/>
      <c r="K623" s="60"/>
      <c r="L623" s="60"/>
      <c r="M623" s="60"/>
      <c r="N623" s="60"/>
      <c r="O623" s="60"/>
      <c r="P623" s="60"/>
      <c r="Q623" s="60"/>
      <c r="R623" s="60"/>
      <c r="S623" s="60"/>
      <c r="T623" s="60"/>
    </row>
    <row r="624" s="59" customFormat="1" spans="1:20">
      <c r="A624" s="60"/>
      <c r="B624" s="60"/>
      <c r="C624" s="60"/>
      <c r="D624" s="70"/>
      <c r="E624" s="60"/>
      <c r="F624" s="71"/>
      <c r="G624" s="71"/>
      <c r="H624" s="72"/>
      <c r="I624" s="60"/>
      <c r="J624" s="60"/>
      <c r="K624" s="60"/>
      <c r="L624" s="60"/>
      <c r="M624" s="60"/>
      <c r="N624" s="60"/>
      <c r="O624" s="60"/>
      <c r="P624" s="60"/>
      <c r="Q624" s="60"/>
      <c r="R624" s="60"/>
      <c r="S624" s="60"/>
      <c r="T624" s="60"/>
    </row>
    <row r="625" s="59" customFormat="1" spans="1:20">
      <c r="A625" s="60"/>
      <c r="B625" s="60"/>
      <c r="C625" s="60"/>
      <c r="D625" s="70"/>
      <c r="E625" s="60"/>
      <c r="F625" s="71"/>
      <c r="G625" s="71"/>
      <c r="H625" s="72"/>
      <c r="I625" s="60"/>
      <c r="J625" s="60"/>
      <c r="K625" s="60"/>
      <c r="L625" s="60"/>
      <c r="M625" s="60"/>
      <c r="N625" s="60"/>
      <c r="O625" s="60"/>
      <c r="P625" s="60"/>
      <c r="Q625" s="60"/>
      <c r="R625" s="60"/>
      <c r="S625" s="60"/>
      <c r="T625" s="60"/>
    </row>
    <row r="626" s="59" customFormat="1" spans="1:20">
      <c r="A626" s="60"/>
      <c r="B626" s="60"/>
      <c r="C626" s="60"/>
      <c r="D626" s="70"/>
      <c r="E626" s="60"/>
      <c r="F626" s="71"/>
      <c r="G626" s="71"/>
      <c r="H626" s="72"/>
      <c r="I626" s="60"/>
      <c r="J626" s="60"/>
      <c r="K626" s="60"/>
      <c r="L626" s="60"/>
      <c r="M626" s="60"/>
      <c r="N626" s="60"/>
      <c r="O626" s="60"/>
      <c r="P626" s="60"/>
      <c r="Q626" s="60"/>
      <c r="R626" s="60"/>
      <c r="S626" s="60"/>
      <c r="T626" s="60"/>
    </row>
    <row r="627" s="59" customFormat="1" spans="1:20">
      <c r="A627" s="60"/>
      <c r="B627" s="60"/>
      <c r="C627" s="60"/>
      <c r="D627" s="70"/>
      <c r="E627" s="60"/>
      <c r="F627" s="71"/>
      <c r="G627" s="71"/>
      <c r="H627" s="72"/>
      <c r="I627" s="60"/>
      <c r="J627" s="60"/>
      <c r="K627" s="60"/>
      <c r="L627" s="60"/>
      <c r="M627" s="60"/>
      <c r="N627" s="60"/>
      <c r="O627" s="60"/>
      <c r="P627" s="60"/>
      <c r="Q627" s="60"/>
      <c r="R627" s="60"/>
      <c r="S627" s="60"/>
      <c r="T627" s="60"/>
    </row>
    <row r="628" s="59" customFormat="1" spans="1:20">
      <c r="A628" s="60"/>
      <c r="B628" s="60"/>
      <c r="C628" s="60"/>
      <c r="D628" s="70"/>
      <c r="E628" s="60"/>
      <c r="F628" s="71"/>
      <c r="G628" s="71"/>
      <c r="H628" s="72"/>
      <c r="I628" s="60"/>
      <c r="J628" s="60"/>
      <c r="K628" s="60"/>
      <c r="L628" s="60"/>
      <c r="M628" s="60"/>
      <c r="N628" s="60"/>
      <c r="O628" s="60"/>
      <c r="P628" s="60"/>
      <c r="Q628" s="60"/>
      <c r="R628" s="60"/>
      <c r="S628" s="60"/>
      <c r="T628" s="60"/>
    </row>
    <row r="629" s="59" customFormat="1" spans="1:20">
      <c r="A629" s="60"/>
      <c r="B629" s="60"/>
      <c r="C629" s="60"/>
      <c r="D629" s="70"/>
      <c r="E629" s="60"/>
      <c r="F629" s="71"/>
      <c r="G629" s="71"/>
      <c r="H629" s="72"/>
      <c r="I629" s="60"/>
      <c r="J629" s="60"/>
      <c r="K629" s="60"/>
      <c r="L629" s="60"/>
      <c r="M629" s="60"/>
      <c r="N629" s="60"/>
      <c r="O629" s="60"/>
      <c r="P629" s="60"/>
      <c r="Q629" s="60"/>
      <c r="R629" s="60"/>
      <c r="S629" s="60"/>
      <c r="T629" s="60"/>
    </row>
    <row r="630" s="59" customFormat="1" spans="1:20">
      <c r="A630" s="60"/>
      <c r="B630" s="60"/>
      <c r="C630" s="60"/>
      <c r="D630" s="70"/>
      <c r="E630" s="60"/>
      <c r="F630" s="71"/>
      <c r="G630" s="71"/>
      <c r="H630" s="72"/>
      <c r="I630" s="60"/>
      <c r="J630" s="60"/>
      <c r="K630" s="60"/>
      <c r="L630" s="60"/>
      <c r="M630" s="60"/>
      <c r="N630" s="60"/>
      <c r="O630" s="60"/>
      <c r="P630" s="60"/>
      <c r="Q630" s="60"/>
      <c r="R630" s="60"/>
      <c r="S630" s="60"/>
      <c r="T630" s="60"/>
    </row>
    <row r="631" s="59" customFormat="1" spans="1:20">
      <c r="A631" s="60"/>
      <c r="B631" s="60"/>
      <c r="C631" s="60"/>
      <c r="D631" s="70"/>
      <c r="E631" s="60"/>
      <c r="F631" s="71"/>
      <c r="G631" s="71"/>
      <c r="H631" s="72"/>
      <c r="I631" s="60"/>
      <c r="J631" s="60"/>
      <c r="K631" s="60"/>
      <c r="L631" s="60"/>
      <c r="M631" s="60"/>
      <c r="N631" s="60"/>
      <c r="O631" s="60"/>
      <c r="P631" s="60"/>
      <c r="Q631" s="60"/>
      <c r="R631" s="60"/>
      <c r="S631" s="60"/>
      <c r="T631" s="60"/>
    </row>
    <row r="632" s="59" customFormat="1" spans="1:20">
      <c r="A632" s="60"/>
      <c r="B632" s="60"/>
      <c r="C632" s="60"/>
      <c r="D632" s="70"/>
      <c r="E632" s="60"/>
      <c r="F632" s="71"/>
      <c r="G632" s="71"/>
      <c r="H632" s="72"/>
      <c r="I632" s="60"/>
      <c r="J632" s="60"/>
      <c r="K632" s="60"/>
      <c r="L632" s="60"/>
      <c r="M632" s="60"/>
      <c r="N632" s="60"/>
      <c r="O632" s="60"/>
      <c r="P632" s="60"/>
      <c r="Q632" s="60"/>
      <c r="R632" s="60"/>
      <c r="S632" s="60"/>
      <c r="T632" s="60"/>
    </row>
    <row r="633" s="59" customFormat="1" spans="1:20">
      <c r="A633" s="60"/>
      <c r="B633" s="60"/>
      <c r="C633" s="60"/>
      <c r="D633" s="70"/>
      <c r="E633" s="60"/>
      <c r="F633" s="71"/>
      <c r="G633" s="71"/>
      <c r="H633" s="72"/>
      <c r="I633" s="60"/>
      <c r="J633" s="60"/>
      <c r="K633" s="60"/>
      <c r="L633" s="60"/>
      <c r="M633" s="60"/>
      <c r="N633" s="60"/>
      <c r="O633" s="60"/>
      <c r="P633" s="60"/>
      <c r="Q633" s="60"/>
      <c r="R633" s="60"/>
      <c r="S633" s="60"/>
      <c r="T633" s="60"/>
    </row>
    <row r="634" s="59" customFormat="1" spans="1:20">
      <c r="A634" s="60"/>
      <c r="B634" s="60"/>
      <c r="C634" s="60"/>
      <c r="D634" s="70"/>
      <c r="E634" s="60"/>
      <c r="F634" s="71"/>
      <c r="G634" s="71"/>
      <c r="H634" s="72"/>
      <c r="I634" s="60"/>
      <c r="J634" s="60"/>
      <c r="K634" s="60"/>
      <c r="L634" s="60"/>
      <c r="M634" s="60"/>
      <c r="N634" s="60"/>
      <c r="O634" s="60"/>
      <c r="P634" s="60"/>
      <c r="Q634" s="60"/>
      <c r="R634" s="60"/>
      <c r="S634" s="60"/>
      <c r="T634" s="60"/>
    </row>
    <row r="635" s="59" customFormat="1" spans="1:20">
      <c r="A635" s="60"/>
      <c r="B635" s="60"/>
      <c r="C635" s="60"/>
      <c r="D635" s="70"/>
      <c r="E635" s="60"/>
      <c r="F635" s="71"/>
      <c r="G635" s="71"/>
      <c r="H635" s="72"/>
      <c r="I635" s="60"/>
      <c r="J635" s="60"/>
      <c r="K635" s="60"/>
      <c r="L635" s="60"/>
      <c r="M635" s="60"/>
      <c r="N635" s="60"/>
      <c r="O635" s="60"/>
      <c r="P635" s="60"/>
      <c r="Q635" s="60"/>
      <c r="R635" s="60"/>
      <c r="S635" s="60"/>
      <c r="T635" s="60"/>
    </row>
    <row r="636" s="59" customFormat="1" spans="1:20">
      <c r="A636" s="60"/>
      <c r="B636" s="60"/>
      <c r="C636" s="60"/>
      <c r="D636" s="70"/>
      <c r="E636" s="60"/>
      <c r="F636" s="71"/>
      <c r="G636" s="71"/>
      <c r="H636" s="72"/>
      <c r="I636" s="60"/>
      <c r="J636" s="60"/>
      <c r="K636" s="60"/>
      <c r="L636" s="60"/>
      <c r="M636" s="60"/>
      <c r="N636" s="60"/>
      <c r="O636" s="60"/>
      <c r="P636" s="60"/>
      <c r="Q636" s="60"/>
      <c r="R636" s="60"/>
      <c r="S636" s="60"/>
      <c r="T636" s="60"/>
    </row>
    <row r="637" s="59" customFormat="1" spans="1:20">
      <c r="A637" s="60"/>
      <c r="B637" s="60"/>
      <c r="C637" s="60"/>
      <c r="D637" s="70"/>
      <c r="E637" s="60"/>
      <c r="F637" s="71"/>
      <c r="G637" s="71"/>
      <c r="H637" s="72"/>
      <c r="I637" s="60"/>
      <c r="J637" s="60"/>
      <c r="K637" s="60"/>
      <c r="L637" s="60"/>
      <c r="M637" s="60"/>
      <c r="N637" s="60"/>
      <c r="O637" s="60"/>
      <c r="P637" s="60"/>
      <c r="Q637" s="60"/>
      <c r="R637" s="60"/>
      <c r="S637" s="60"/>
      <c r="T637" s="60"/>
    </row>
    <row r="638" s="59" customFormat="1" spans="1:20">
      <c r="A638" s="60"/>
      <c r="B638" s="60"/>
      <c r="C638" s="60"/>
      <c r="D638" s="70"/>
      <c r="E638" s="60"/>
      <c r="F638" s="71"/>
      <c r="G638" s="71"/>
      <c r="H638" s="72"/>
      <c r="I638" s="60"/>
      <c r="J638" s="60"/>
      <c r="K638" s="60"/>
      <c r="L638" s="60"/>
      <c r="M638" s="60"/>
      <c r="N638" s="60"/>
      <c r="O638" s="60"/>
      <c r="P638" s="60"/>
      <c r="Q638" s="60"/>
      <c r="R638" s="60"/>
      <c r="S638" s="60"/>
      <c r="T638" s="60"/>
    </row>
    <row r="639" s="59" customFormat="1" spans="1:20">
      <c r="A639" s="60"/>
      <c r="B639" s="60"/>
      <c r="C639" s="60"/>
      <c r="D639" s="70"/>
      <c r="E639" s="60"/>
      <c r="F639" s="71"/>
      <c r="G639" s="71"/>
      <c r="H639" s="72"/>
      <c r="I639" s="60"/>
      <c r="J639" s="60"/>
      <c r="K639" s="60"/>
      <c r="L639" s="60"/>
      <c r="M639" s="60"/>
      <c r="N639" s="60"/>
      <c r="O639" s="60"/>
      <c r="P639" s="60"/>
      <c r="Q639" s="60"/>
      <c r="R639" s="60"/>
      <c r="S639" s="60"/>
      <c r="T639" s="60"/>
    </row>
    <row r="640" s="59" customFormat="1" spans="1:20">
      <c r="A640" s="60"/>
      <c r="B640" s="60"/>
      <c r="C640" s="60"/>
      <c r="D640" s="70"/>
      <c r="E640" s="60"/>
      <c r="F640" s="71"/>
      <c r="G640" s="71"/>
      <c r="H640" s="72"/>
      <c r="I640" s="60"/>
      <c r="J640" s="60"/>
      <c r="K640" s="60"/>
      <c r="L640" s="60"/>
      <c r="M640" s="60"/>
      <c r="N640" s="60"/>
      <c r="O640" s="60"/>
      <c r="P640" s="60"/>
      <c r="Q640" s="60"/>
      <c r="R640" s="60"/>
      <c r="S640" s="60"/>
      <c r="T640" s="60"/>
    </row>
    <row r="641" s="59" customFormat="1" spans="1:20">
      <c r="A641" s="60"/>
      <c r="B641" s="60"/>
      <c r="C641" s="60"/>
      <c r="D641" s="70"/>
      <c r="E641" s="60"/>
      <c r="F641" s="71"/>
      <c r="G641" s="71"/>
      <c r="H641" s="72"/>
      <c r="I641" s="60"/>
      <c r="J641" s="60"/>
      <c r="K641" s="60"/>
      <c r="L641" s="60"/>
      <c r="M641" s="60"/>
      <c r="N641" s="60"/>
      <c r="O641" s="60"/>
      <c r="P641" s="60"/>
      <c r="Q641" s="60"/>
      <c r="R641" s="60"/>
      <c r="S641" s="60"/>
      <c r="T641" s="60"/>
    </row>
    <row r="642" s="59" customFormat="1" spans="1:20">
      <c r="A642" s="60"/>
      <c r="B642" s="60"/>
      <c r="C642" s="60"/>
      <c r="D642" s="70"/>
      <c r="E642" s="60"/>
      <c r="F642" s="71"/>
      <c r="G642" s="71"/>
      <c r="H642" s="72"/>
      <c r="I642" s="60"/>
      <c r="J642" s="60"/>
      <c r="K642" s="60"/>
      <c r="L642" s="60"/>
      <c r="M642" s="60"/>
      <c r="N642" s="60"/>
      <c r="O642" s="60"/>
      <c r="P642" s="60"/>
      <c r="Q642" s="60"/>
      <c r="R642" s="60"/>
      <c r="S642" s="60"/>
      <c r="T642" s="60"/>
    </row>
    <row r="643" s="59" customFormat="1" spans="1:20">
      <c r="A643" s="60"/>
      <c r="B643" s="60"/>
      <c r="C643" s="60"/>
      <c r="D643" s="70"/>
      <c r="E643" s="60"/>
      <c r="F643" s="71"/>
      <c r="G643" s="71"/>
      <c r="H643" s="72"/>
      <c r="I643" s="60"/>
      <c r="J643" s="60"/>
      <c r="K643" s="60"/>
      <c r="L643" s="60"/>
      <c r="M643" s="60"/>
      <c r="N643" s="60"/>
      <c r="O643" s="60"/>
      <c r="P643" s="60"/>
      <c r="Q643" s="60"/>
      <c r="R643" s="60"/>
      <c r="S643" s="60"/>
      <c r="T643" s="60"/>
    </row>
    <row r="644" s="59" customFormat="1" spans="1:20">
      <c r="A644" s="60"/>
      <c r="B644" s="60"/>
      <c r="C644" s="60"/>
      <c r="D644" s="70"/>
      <c r="E644" s="60"/>
      <c r="F644" s="71"/>
      <c r="G644" s="71"/>
      <c r="H644" s="72"/>
      <c r="I644" s="60"/>
      <c r="J644" s="60"/>
      <c r="K644" s="60"/>
      <c r="L644" s="60"/>
      <c r="M644" s="60"/>
      <c r="N644" s="60"/>
      <c r="O644" s="60"/>
      <c r="P644" s="60"/>
      <c r="Q644" s="60"/>
      <c r="R644" s="60"/>
      <c r="S644" s="60"/>
      <c r="T644" s="60"/>
    </row>
    <row r="645" s="59" customFormat="1" spans="1:20">
      <c r="A645" s="60"/>
      <c r="B645" s="60"/>
      <c r="C645" s="60"/>
      <c r="D645" s="70"/>
      <c r="E645" s="60"/>
      <c r="F645" s="71"/>
      <c r="G645" s="71"/>
      <c r="H645" s="72"/>
      <c r="I645" s="60"/>
      <c r="J645" s="60"/>
      <c r="K645" s="60"/>
      <c r="L645" s="60"/>
      <c r="M645" s="60"/>
      <c r="N645" s="60"/>
      <c r="O645" s="60"/>
      <c r="P645" s="60"/>
      <c r="Q645" s="60"/>
      <c r="R645" s="60"/>
      <c r="S645" s="60"/>
      <c r="T645" s="60"/>
    </row>
    <row r="646" s="59" customFormat="1" spans="1:20">
      <c r="A646" s="60"/>
      <c r="B646" s="60"/>
      <c r="C646" s="60"/>
      <c r="D646" s="70"/>
      <c r="E646" s="60"/>
      <c r="F646" s="71"/>
      <c r="G646" s="71"/>
      <c r="H646" s="72"/>
      <c r="I646" s="60"/>
      <c r="J646" s="60"/>
      <c r="K646" s="60"/>
      <c r="L646" s="60"/>
      <c r="M646" s="60"/>
      <c r="N646" s="60"/>
      <c r="O646" s="60"/>
      <c r="P646" s="60"/>
      <c r="Q646" s="60"/>
      <c r="R646" s="60"/>
      <c r="S646" s="60"/>
      <c r="T646" s="60"/>
    </row>
    <row r="647" s="59" customFormat="1" spans="1:20">
      <c r="A647" s="60"/>
      <c r="B647" s="60"/>
      <c r="C647" s="60"/>
      <c r="D647" s="70"/>
      <c r="E647" s="60"/>
      <c r="F647" s="71"/>
      <c r="G647" s="71"/>
      <c r="H647" s="72"/>
      <c r="I647" s="60"/>
      <c r="J647" s="60"/>
      <c r="K647" s="60"/>
      <c r="L647" s="60"/>
      <c r="M647" s="60"/>
      <c r="N647" s="60"/>
      <c r="O647" s="60"/>
      <c r="P647" s="60"/>
      <c r="Q647" s="60"/>
      <c r="R647" s="60"/>
      <c r="S647" s="60"/>
      <c r="T647" s="60"/>
    </row>
    <row r="648" s="59" customFormat="1" spans="1:20">
      <c r="A648" s="60"/>
      <c r="B648" s="60"/>
      <c r="C648" s="60"/>
      <c r="D648" s="70"/>
      <c r="E648" s="60"/>
      <c r="F648" s="71"/>
      <c r="G648" s="71"/>
      <c r="H648" s="72"/>
      <c r="I648" s="60"/>
      <c r="J648" s="60"/>
      <c r="K648" s="60"/>
      <c r="L648" s="60"/>
      <c r="M648" s="60"/>
      <c r="N648" s="60"/>
      <c r="O648" s="60"/>
      <c r="P648" s="60"/>
      <c r="Q648" s="60"/>
      <c r="R648" s="60"/>
      <c r="S648" s="60"/>
      <c r="T648" s="60"/>
    </row>
    <row r="649" s="59" customFormat="1" spans="1:20">
      <c r="A649" s="60"/>
      <c r="B649" s="60"/>
      <c r="C649" s="60"/>
      <c r="D649" s="70"/>
      <c r="E649" s="60"/>
      <c r="F649" s="71"/>
      <c r="G649" s="71"/>
      <c r="H649" s="72"/>
      <c r="I649" s="60"/>
      <c r="J649" s="60"/>
      <c r="K649" s="60"/>
      <c r="L649" s="60"/>
      <c r="M649" s="60"/>
      <c r="N649" s="60"/>
      <c r="O649" s="60"/>
      <c r="P649" s="60"/>
      <c r="Q649" s="60"/>
      <c r="R649" s="60"/>
      <c r="S649" s="60"/>
      <c r="T649" s="60"/>
    </row>
    <row r="650" s="59" customFormat="1" spans="1:20">
      <c r="A650" s="60"/>
      <c r="B650" s="60"/>
      <c r="C650" s="60"/>
      <c r="D650" s="70"/>
      <c r="E650" s="60"/>
      <c r="F650" s="71"/>
      <c r="G650" s="71"/>
      <c r="H650" s="72"/>
      <c r="I650" s="60"/>
      <c r="J650" s="60"/>
      <c r="K650" s="60"/>
      <c r="L650" s="60"/>
      <c r="M650" s="60"/>
      <c r="N650" s="60"/>
      <c r="O650" s="60"/>
      <c r="P650" s="60"/>
      <c r="Q650" s="60"/>
      <c r="R650" s="60"/>
      <c r="S650" s="60"/>
      <c r="T650" s="60"/>
    </row>
    <row r="651" s="59" customFormat="1" spans="1:20">
      <c r="A651" s="60"/>
      <c r="B651" s="60"/>
      <c r="C651" s="60"/>
      <c r="D651" s="70"/>
      <c r="E651" s="60"/>
      <c r="F651" s="71"/>
      <c r="G651" s="71"/>
      <c r="H651" s="72"/>
      <c r="I651" s="60"/>
      <c r="J651" s="60"/>
      <c r="K651" s="60"/>
      <c r="L651" s="60"/>
      <c r="M651" s="60"/>
      <c r="N651" s="60"/>
      <c r="O651" s="60"/>
      <c r="P651" s="60"/>
      <c r="Q651" s="60"/>
      <c r="R651" s="60"/>
      <c r="S651" s="60"/>
      <c r="T651" s="60"/>
    </row>
    <row r="652" s="59" customFormat="1" spans="1:20">
      <c r="A652" s="60"/>
      <c r="B652" s="60"/>
      <c r="C652" s="60"/>
      <c r="D652" s="70"/>
      <c r="E652" s="60"/>
      <c r="F652" s="71"/>
      <c r="G652" s="71"/>
      <c r="H652" s="72"/>
      <c r="I652" s="60"/>
      <c r="J652" s="60"/>
      <c r="K652" s="60"/>
      <c r="L652" s="60"/>
      <c r="M652" s="60"/>
      <c r="N652" s="60"/>
      <c r="O652" s="60"/>
      <c r="P652" s="60"/>
      <c r="Q652" s="60"/>
      <c r="R652" s="60"/>
      <c r="S652" s="60"/>
      <c r="T652" s="60"/>
    </row>
    <row r="653" s="59" customFormat="1" spans="1:20">
      <c r="A653" s="60"/>
      <c r="B653" s="60"/>
      <c r="C653" s="60"/>
      <c r="D653" s="70"/>
      <c r="E653" s="60"/>
      <c r="F653" s="71"/>
      <c r="G653" s="71"/>
      <c r="H653" s="72"/>
      <c r="I653" s="60"/>
      <c r="J653" s="60"/>
      <c r="K653" s="60"/>
      <c r="L653" s="60"/>
      <c r="M653" s="60"/>
      <c r="N653" s="60"/>
      <c r="O653" s="60"/>
      <c r="P653" s="60"/>
      <c r="Q653" s="60"/>
      <c r="R653" s="60"/>
      <c r="S653" s="60"/>
      <c r="T653" s="60"/>
    </row>
    <row r="654" s="59" customFormat="1" spans="1:20">
      <c r="A654" s="60"/>
      <c r="B654" s="60"/>
      <c r="C654" s="60"/>
      <c r="D654" s="70"/>
      <c r="E654" s="60"/>
      <c r="F654" s="71"/>
      <c r="G654" s="71"/>
      <c r="H654" s="72"/>
      <c r="I654" s="60"/>
      <c r="J654" s="60"/>
      <c r="K654" s="60"/>
      <c r="L654" s="60"/>
      <c r="M654" s="60"/>
      <c r="N654" s="60"/>
      <c r="O654" s="60"/>
      <c r="P654" s="60"/>
      <c r="Q654" s="60"/>
      <c r="R654" s="60"/>
      <c r="S654" s="60"/>
      <c r="T654" s="60"/>
    </row>
    <row r="655" s="59" customFormat="1" spans="1:20">
      <c r="A655" s="60"/>
      <c r="B655" s="60"/>
      <c r="C655" s="60"/>
      <c r="D655" s="70"/>
      <c r="E655" s="60"/>
      <c r="F655" s="71"/>
      <c r="G655" s="71"/>
      <c r="H655" s="72"/>
      <c r="I655" s="60"/>
      <c r="J655" s="60"/>
      <c r="K655" s="60"/>
      <c r="L655" s="60"/>
      <c r="M655" s="60"/>
      <c r="N655" s="60"/>
      <c r="O655" s="60"/>
      <c r="P655" s="60"/>
      <c r="Q655" s="60"/>
      <c r="R655" s="60"/>
      <c r="S655" s="60"/>
      <c r="T655" s="60"/>
    </row>
    <row r="656" s="59" customFormat="1" spans="1:20">
      <c r="A656" s="60"/>
      <c r="B656" s="60"/>
      <c r="C656" s="60"/>
      <c r="D656" s="70"/>
      <c r="E656" s="60"/>
      <c r="F656" s="71"/>
      <c r="G656" s="71"/>
      <c r="H656" s="72"/>
      <c r="I656" s="60"/>
      <c r="J656" s="60"/>
      <c r="K656" s="60"/>
      <c r="L656" s="60"/>
      <c r="M656" s="60"/>
      <c r="N656" s="60"/>
      <c r="O656" s="60"/>
      <c r="P656" s="60"/>
      <c r="Q656" s="60"/>
      <c r="R656" s="60"/>
      <c r="S656" s="60"/>
      <c r="T656" s="60"/>
    </row>
    <row r="657" s="59" customFormat="1" spans="1:20">
      <c r="A657" s="60"/>
      <c r="B657" s="60"/>
      <c r="C657" s="60"/>
      <c r="D657" s="70"/>
      <c r="E657" s="60"/>
      <c r="F657" s="71"/>
      <c r="G657" s="71"/>
      <c r="H657" s="72"/>
      <c r="I657" s="60"/>
      <c r="J657" s="60"/>
      <c r="K657" s="60"/>
      <c r="L657" s="60"/>
      <c r="M657" s="60"/>
      <c r="N657" s="60"/>
      <c r="O657" s="60"/>
      <c r="P657" s="60"/>
      <c r="Q657" s="60"/>
      <c r="R657" s="60"/>
      <c r="S657" s="60"/>
      <c r="T657" s="60"/>
    </row>
    <row r="658" s="59" customFormat="1" spans="1:20">
      <c r="A658" s="60"/>
      <c r="B658" s="60"/>
      <c r="C658" s="60"/>
      <c r="D658" s="70"/>
      <c r="E658" s="60"/>
      <c r="F658" s="71"/>
      <c r="G658" s="71"/>
      <c r="H658" s="72"/>
      <c r="I658" s="60"/>
      <c r="J658" s="60"/>
      <c r="K658" s="60"/>
      <c r="L658" s="60"/>
      <c r="M658" s="60"/>
      <c r="N658" s="60"/>
      <c r="O658" s="60"/>
      <c r="P658" s="60"/>
      <c r="Q658" s="60"/>
      <c r="R658" s="60"/>
      <c r="S658" s="60"/>
      <c r="T658" s="60"/>
    </row>
    <row r="659" s="59" customFormat="1" spans="1:20">
      <c r="A659" s="60"/>
      <c r="B659" s="60"/>
      <c r="C659" s="60"/>
      <c r="D659" s="70"/>
      <c r="E659" s="60"/>
      <c r="F659" s="71"/>
      <c r="G659" s="71"/>
      <c r="H659" s="72"/>
      <c r="I659" s="60"/>
      <c r="J659" s="60"/>
      <c r="K659" s="60"/>
      <c r="L659" s="60"/>
      <c r="M659" s="60"/>
      <c r="N659" s="60"/>
      <c r="O659" s="60"/>
      <c r="P659" s="60"/>
      <c r="Q659" s="60"/>
      <c r="R659" s="60"/>
      <c r="S659" s="60"/>
      <c r="T659" s="60"/>
    </row>
    <row r="660" s="59" customFormat="1" spans="1:20">
      <c r="A660" s="60"/>
      <c r="B660" s="60"/>
      <c r="C660" s="60"/>
      <c r="D660" s="70"/>
      <c r="E660" s="60"/>
      <c r="F660" s="71"/>
      <c r="G660" s="71"/>
      <c r="H660" s="72"/>
      <c r="I660" s="60"/>
      <c r="J660" s="60"/>
      <c r="K660" s="60"/>
      <c r="L660" s="60"/>
      <c r="M660" s="60"/>
      <c r="N660" s="60"/>
      <c r="O660" s="60"/>
      <c r="P660" s="60"/>
      <c r="Q660" s="60"/>
      <c r="R660" s="60"/>
      <c r="S660" s="60"/>
      <c r="T660" s="60"/>
    </row>
    <row r="661" s="59" customFormat="1" spans="1:20">
      <c r="A661" s="60"/>
      <c r="B661" s="60"/>
      <c r="C661" s="60"/>
      <c r="D661" s="70"/>
      <c r="E661" s="60"/>
      <c r="F661" s="71"/>
      <c r="G661" s="71"/>
      <c r="H661" s="72"/>
      <c r="I661" s="60"/>
      <c r="J661" s="60"/>
      <c r="K661" s="60"/>
      <c r="L661" s="60"/>
      <c r="M661" s="60"/>
      <c r="N661" s="60"/>
      <c r="O661" s="60"/>
      <c r="P661" s="60"/>
      <c r="Q661" s="60"/>
      <c r="R661" s="60"/>
      <c r="S661" s="60"/>
      <c r="T661" s="60"/>
    </row>
    <row r="662" s="59" customFormat="1" spans="1:20">
      <c r="A662" s="60"/>
      <c r="B662" s="60"/>
      <c r="C662" s="60"/>
      <c r="D662" s="70"/>
      <c r="E662" s="60"/>
      <c r="F662" s="71"/>
      <c r="G662" s="71"/>
      <c r="H662" s="72"/>
      <c r="I662" s="60"/>
      <c r="J662" s="60"/>
      <c r="K662" s="60"/>
      <c r="L662" s="60"/>
      <c r="M662" s="60"/>
      <c r="N662" s="60"/>
      <c r="O662" s="60"/>
      <c r="P662" s="60"/>
      <c r="Q662" s="60"/>
      <c r="R662" s="60"/>
      <c r="S662" s="60"/>
      <c r="T662" s="60"/>
    </row>
    <row r="663" s="59" customFormat="1" spans="1:20">
      <c r="A663" s="60"/>
      <c r="B663" s="60"/>
      <c r="C663" s="60"/>
      <c r="D663" s="70"/>
      <c r="E663" s="60"/>
      <c r="F663" s="71"/>
      <c r="G663" s="71"/>
      <c r="H663" s="72"/>
      <c r="I663" s="60"/>
      <c r="J663" s="60"/>
      <c r="K663" s="60"/>
      <c r="L663" s="60"/>
      <c r="M663" s="60"/>
      <c r="N663" s="60"/>
      <c r="O663" s="60"/>
      <c r="P663" s="60"/>
      <c r="Q663" s="60"/>
      <c r="R663" s="60"/>
      <c r="S663" s="60"/>
      <c r="T663" s="60"/>
    </row>
    <row r="664" s="59" customFormat="1" spans="1:20">
      <c r="A664" s="60"/>
      <c r="B664" s="60"/>
      <c r="C664" s="60"/>
      <c r="D664" s="70"/>
      <c r="E664" s="60"/>
      <c r="F664" s="71"/>
      <c r="G664" s="71"/>
      <c r="H664" s="72"/>
      <c r="I664" s="60"/>
      <c r="J664" s="60"/>
      <c r="K664" s="60"/>
      <c r="L664" s="60"/>
      <c r="M664" s="60"/>
      <c r="N664" s="60"/>
      <c r="O664" s="60"/>
      <c r="P664" s="60"/>
      <c r="Q664" s="60"/>
      <c r="R664" s="60"/>
      <c r="S664" s="60"/>
      <c r="T664" s="60"/>
    </row>
    <row r="665" s="59" customFormat="1" spans="1:20">
      <c r="A665" s="60"/>
      <c r="B665" s="60"/>
      <c r="C665" s="60"/>
      <c r="D665" s="70"/>
      <c r="E665" s="60"/>
      <c r="F665" s="71"/>
      <c r="G665" s="71"/>
      <c r="H665" s="72"/>
      <c r="I665" s="60"/>
      <c r="J665" s="60"/>
      <c r="K665" s="60"/>
      <c r="L665" s="60"/>
      <c r="M665" s="60"/>
      <c r="N665" s="60"/>
      <c r="O665" s="60"/>
      <c r="P665" s="60"/>
      <c r="Q665" s="60"/>
      <c r="R665" s="60"/>
      <c r="S665" s="60"/>
      <c r="T665" s="60"/>
    </row>
    <row r="666" s="59" customFormat="1" spans="1:20">
      <c r="A666" s="60"/>
      <c r="B666" s="60"/>
      <c r="C666" s="60"/>
      <c r="D666" s="70"/>
      <c r="E666" s="60"/>
      <c r="F666" s="71"/>
      <c r="G666" s="71"/>
      <c r="H666" s="72"/>
      <c r="I666" s="60"/>
      <c r="J666" s="60"/>
      <c r="K666" s="60"/>
      <c r="L666" s="60"/>
      <c r="M666" s="60"/>
      <c r="N666" s="60"/>
      <c r="O666" s="60"/>
      <c r="P666" s="60"/>
      <c r="Q666" s="60"/>
      <c r="R666" s="60"/>
      <c r="S666" s="60"/>
      <c r="T666" s="60"/>
    </row>
    <row r="667" s="59" customFormat="1" spans="1:20">
      <c r="A667" s="60"/>
      <c r="B667" s="60"/>
      <c r="C667" s="60"/>
      <c r="D667" s="70"/>
      <c r="E667" s="60"/>
      <c r="F667" s="71"/>
      <c r="G667" s="71"/>
      <c r="H667" s="72"/>
      <c r="I667" s="60"/>
      <c r="J667" s="60"/>
      <c r="K667" s="60"/>
      <c r="L667" s="60"/>
      <c r="M667" s="60"/>
      <c r="N667" s="60"/>
      <c r="O667" s="60"/>
      <c r="P667" s="60"/>
      <c r="Q667" s="60"/>
      <c r="R667" s="60"/>
      <c r="S667" s="60"/>
      <c r="T667" s="60"/>
    </row>
    <row r="668" s="59" customFormat="1" spans="1:20">
      <c r="A668" s="60"/>
      <c r="B668" s="60"/>
      <c r="C668" s="60"/>
      <c r="D668" s="70"/>
      <c r="E668" s="60"/>
      <c r="F668" s="71"/>
      <c r="G668" s="71"/>
      <c r="H668" s="72"/>
      <c r="I668" s="60"/>
      <c r="J668" s="60"/>
      <c r="K668" s="60"/>
      <c r="L668" s="60"/>
      <c r="M668" s="60"/>
      <c r="N668" s="60"/>
      <c r="O668" s="60"/>
      <c r="P668" s="60"/>
      <c r="Q668" s="60"/>
      <c r="R668" s="60"/>
      <c r="S668" s="60"/>
      <c r="T668" s="60"/>
    </row>
    <row r="669" s="59" customFormat="1" spans="1:20">
      <c r="A669" s="60"/>
      <c r="B669" s="60"/>
      <c r="C669" s="60"/>
      <c r="D669" s="70"/>
      <c r="E669" s="60"/>
      <c r="F669" s="71"/>
      <c r="G669" s="71"/>
      <c r="H669" s="72"/>
      <c r="I669" s="60"/>
      <c r="J669" s="60"/>
      <c r="K669" s="60"/>
      <c r="L669" s="60"/>
      <c r="M669" s="60"/>
      <c r="N669" s="60"/>
      <c r="O669" s="60"/>
      <c r="P669" s="60"/>
      <c r="Q669" s="60"/>
      <c r="R669" s="60"/>
      <c r="S669" s="60"/>
      <c r="T669" s="60"/>
    </row>
    <row r="670" s="59" customFormat="1" spans="1:20">
      <c r="A670" s="60"/>
      <c r="B670" s="60"/>
      <c r="C670" s="60"/>
      <c r="D670" s="70"/>
      <c r="E670" s="60"/>
      <c r="F670" s="71"/>
      <c r="G670" s="71"/>
      <c r="H670" s="72"/>
      <c r="I670" s="60"/>
      <c r="J670" s="60"/>
      <c r="K670" s="60"/>
      <c r="L670" s="60"/>
      <c r="M670" s="60"/>
      <c r="N670" s="60"/>
      <c r="O670" s="60"/>
      <c r="P670" s="60"/>
      <c r="Q670" s="60"/>
      <c r="R670" s="60"/>
      <c r="S670" s="60"/>
      <c r="T670" s="60"/>
    </row>
    <row r="671" s="59" customFormat="1" spans="1:20">
      <c r="A671" s="60"/>
      <c r="B671" s="60"/>
      <c r="C671" s="60"/>
      <c r="D671" s="70"/>
      <c r="E671" s="60"/>
      <c r="F671" s="71"/>
      <c r="G671" s="71"/>
      <c r="H671" s="72"/>
      <c r="I671" s="60"/>
      <c r="J671" s="60"/>
      <c r="K671" s="60"/>
      <c r="L671" s="60"/>
      <c r="M671" s="60"/>
      <c r="N671" s="60"/>
      <c r="O671" s="60"/>
      <c r="P671" s="60"/>
      <c r="Q671" s="60"/>
      <c r="R671" s="60"/>
      <c r="S671" s="60"/>
      <c r="T671" s="60"/>
    </row>
    <row r="672" s="59" customFormat="1" spans="1:20">
      <c r="A672" s="60"/>
      <c r="B672" s="60"/>
      <c r="C672" s="60"/>
      <c r="D672" s="70"/>
      <c r="E672" s="60"/>
      <c r="F672" s="71"/>
      <c r="G672" s="71"/>
      <c r="H672" s="72"/>
      <c r="I672" s="60"/>
      <c r="J672" s="60"/>
      <c r="K672" s="60"/>
      <c r="L672" s="60"/>
      <c r="M672" s="60"/>
      <c r="N672" s="60"/>
      <c r="O672" s="60"/>
      <c r="P672" s="60"/>
      <c r="Q672" s="60"/>
      <c r="R672" s="60"/>
      <c r="S672" s="60"/>
      <c r="T672" s="60"/>
    </row>
    <row r="673" s="59" customFormat="1" spans="1:20">
      <c r="A673" s="60"/>
      <c r="B673" s="60"/>
      <c r="C673" s="60"/>
      <c r="D673" s="70"/>
      <c r="E673" s="60"/>
      <c r="F673" s="71"/>
      <c r="G673" s="71"/>
      <c r="H673" s="72"/>
      <c r="I673" s="60"/>
      <c r="J673" s="60"/>
      <c r="K673" s="60"/>
      <c r="L673" s="60"/>
      <c r="M673" s="60"/>
      <c r="N673" s="60"/>
      <c r="O673" s="60"/>
      <c r="P673" s="60"/>
      <c r="Q673" s="60"/>
      <c r="R673" s="60"/>
      <c r="S673" s="60"/>
      <c r="T673" s="60"/>
    </row>
    <row r="674" s="59" customFormat="1" spans="1:20">
      <c r="A674" s="60"/>
      <c r="B674" s="60"/>
      <c r="C674" s="60"/>
      <c r="D674" s="70"/>
      <c r="E674" s="60"/>
      <c r="F674" s="71"/>
      <c r="G674" s="71"/>
      <c r="H674" s="72"/>
      <c r="I674" s="60"/>
      <c r="J674" s="60"/>
      <c r="K674" s="60"/>
      <c r="L674" s="60"/>
      <c r="M674" s="60"/>
      <c r="N674" s="60"/>
      <c r="O674" s="60"/>
      <c r="P674" s="60"/>
      <c r="Q674" s="60"/>
      <c r="R674" s="60"/>
      <c r="S674" s="60"/>
      <c r="T674" s="60"/>
    </row>
  </sheetData>
  <autoFilter xmlns:etc="http://www.wps.cn/officeDocument/2017/etCustomData" ref="A6:W88" etc:filterBottomFollowUsedRange="0">
    <extLst/>
  </autoFilter>
  <mergeCells count="14">
    <mergeCell ref="A1:B1"/>
    <mergeCell ref="A2:T2"/>
    <mergeCell ref="S3:T3"/>
    <mergeCell ref="I4:T4"/>
    <mergeCell ref="A4:A6"/>
    <mergeCell ref="B4:B6"/>
    <mergeCell ref="C4:C6"/>
    <mergeCell ref="D4:D6"/>
    <mergeCell ref="E4:E6"/>
    <mergeCell ref="F4:F6"/>
    <mergeCell ref="G4:G6"/>
    <mergeCell ref="H4:H6"/>
    <mergeCell ref="U4:U6"/>
    <mergeCell ref="W4:W6"/>
  </mergeCells>
  <conditionalFormatting sqref="B35">
    <cfRule type="duplicateValues" dxfId="0" priority="575"/>
  </conditionalFormatting>
  <conditionalFormatting sqref="B49">
    <cfRule type="duplicateValues" dxfId="0" priority="566"/>
  </conditionalFormatting>
  <conditionalFormatting sqref="B55">
    <cfRule type="duplicateValues" dxfId="0" priority="559"/>
  </conditionalFormatting>
  <conditionalFormatting sqref="B31:B32">
    <cfRule type="duplicateValues" dxfId="0" priority="594"/>
  </conditionalFormatting>
  <conditionalFormatting sqref="B87:B88">
    <cfRule type="duplicateValues" dxfId="0" priority="404"/>
  </conditionalFormatting>
  <conditionalFormatting sqref="B2:B6 B89:B1048576">
    <cfRule type="duplicateValues" dxfId="0" priority="2047"/>
  </conditionalFormatting>
  <conditionalFormatting sqref="B7:B34 B56:B86 B50:B54 B36:B48">
    <cfRule type="duplicateValues" dxfId="0" priority="584"/>
  </conditionalFormatting>
  <printOptions horizontalCentered="1"/>
  <pageMargins left="0.354166666666667" right="0.354166666666667" top="0.393055555555556" bottom="0.393055555555556" header="0.354166666666667" footer="0.354166666666667"/>
  <pageSetup paperSize="8" scale="66"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24"/>
  <sheetViews>
    <sheetView view="pageBreakPreview" zoomScale="75" zoomScaleNormal="100" workbookViewId="0">
      <pane xSplit="2" ySplit="5" topLeftCell="C6" activePane="bottomRight" state="frozen"/>
      <selection/>
      <selection pane="topRight"/>
      <selection pane="bottomLeft"/>
      <selection pane="bottomRight" activeCell="K21" sqref="K21"/>
    </sheetView>
  </sheetViews>
  <sheetFormatPr defaultColWidth="8.91666666666667" defaultRowHeight="14.25"/>
  <cols>
    <col min="1" max="1" width="8.66666666666667" customWidth="1"/>
    <col min="2" max="2" width="7.16666666666667" hidden="1" customWidth="1"/>
    <col min="3" max="5" width="8.58333333333333" customWidth="1"/>
    <col min="6" max="6" width="9.58333333333333" style="1" customWidth="1"/>
    <col min="7" max="9" width="9.58333333333333" customWidth="1"/>
    <col min="10" max="35" width="8.91666666666667" customWidth="1"/>
    <col min="36" max="39" width="8.58333333333333" customWidth="1"/>
    <col min="40" max="43" width="10.5833333333333" customWidth="1"/>
    <col min="44" max="73" width="8.58333333333333" customWidth="1"/>
    <col min="74" max="77" width="10.5833333333333" customWidth="1"/>
    <col min="78" max="101" width="8.58333333333333" customWidth="1"/>
    <col min="102" max="102" width="9" customWidth="1"/>
    <col min="103" max="103" width="9.75833333333333" customWidth="1"/>
    <col min="104" max="104" width="9" style="2"/>
    <col min="105" max="108" width="9"/>
    <col min="109" max="109" width="9.41666666666667"/>
    <col min="110" max="16383" width="9"/>
  </cols>
  <sheetData>
    <row r="1" ht="18.75" hidden="1" spans="1:70">
      <c r="A1" s="25" t="s">
        <v>198</v>
      </c>
      <c r="B1" s="25"/>
      <c r="AJ1" s="25" t="s">
        <v>199</v>
      </c>
      <c r="BR1" s="25" t="s">
        <v>200</v>
      </c>
    </row>
    <row r="2" s="48" customFormat="1" ht="40" customHeight="1" spans="1:104">
      <c r="A2" s="26" t="s">
        <v>201</v>
      </c>
      <c r="B2" s="26"/>
      <c r="C2" s="26"/>
      <c r="D2" s="26"/>
      <c r="E2" s="26"/>
      <c r="F2" s="49"/>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54"/>
      <c r="AI2" s="54"/>
      <c r="AJ2" s="41" t="s">
        <v>202</v>
      </c>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54"/>
      <c r="BQ2" s="54"/>
      <c r="BR2" s="41" t="s">
        <v>203</v>
      </c>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Z2" s="54"/>
    </row>
    <row r="3" s="24" customFormat="1" ht="15" customHeight="1" spans="1:104">
      <c r="A3" s="27"/>
      <c r="B3" s="27"/>
      <c r="C3" s="28"/>
      <c r="D3" s="28"/>
      <c r="E3" s="28"/>
      <c r="F3" s="50"/>
      <c r="G3" s="28"/>
      <c r="H3" s="28"/>
      <c r="I3" s="28"/>
      <c r="J3" s="36"/>
      <c r="K3" s="36"/>
      <c r="L3" s="36"/>
      <c r="M3" s="36"/>
      <c r="N3" s="36"/>
      <c r="O3" s="36"/>
      <c r="P3" s="36"/>
      <c r="Q3" s="36"/>
      <c r="R3" s="36"/>
      <c r="S3" s="36"/>
      <c r="T3" s="36"/>
      <c r="U3" s="36"/>
      <c r="Y3" s="36"/>
      <c r="Z3" s="36"/>
      <c r="AA3" s="36"/>
      <c r="AB3" s="36"/>
      <c r="AD3" s="36"/>
      <c r="AE3" s="36"/>
      <c r="AF3" s="40"/>
      <c r="AG3" s="36"/>
      <c r="AH3" s="42" t="s">
        <v>204</v>
      </c>
      <c r="AI3" s="36"/>
      <c r="AJ3" s="43"/>
      <c r="AK3" s="44"/>
      <c r="AL3" s="44"/>
      <c r="AM3" s="44"/>
      <c r="AN3" s="44"/>
      <c r="AO3" s="44"/>
      <c r="AP3" s="44"/>
      <c r="AQ3" s="44"/>
      <c r="AR3" s="36"/>
      <c r="AS3" s="36"/>
      <c r="AT3" s="36"/>
      <c r="AU3" s="36"/>
      <c r="AV3" s="36"/>
      <c r="AW3" s="36"/>
      <c r="AX3" s="36"/>
      <c r="AY3" s="36"/>
      <c r="AZ3" s="36"/>
      <c r="BA3" s="36"/>
      <c r="BB3" s="36"/>
      <c r="BC3" s="36"/>
      <c r="BE3" s="36"/>
      <c r="BG3" s="36"/>
      <c r="BH3" s="36"/>
      <c r="BI3" s="36"/>
      <c r="BJ3" s="36"/>
      <c r="BK3" s="36"/>
      <c r="BL3" s="36"/>
      <c r="BM3" s="36"/>
      <c r="BO3" s="36"/>
      <c r="BP3" s="24" t="s">
        <v>205</v>
      </c>
      <c r="BQ3" s="36"/>
      <c r="BR3" s="43"/>
      <c r="BS3" s="44"/>
      <c r="BT3" s="44"/>
      <c r="BU3" s="44"/>
      <c r="BV3" s="44"/>
      <c r="BW3" s="44"/>
      <c r="BX3" s="44"/>
      <c r="BY3" s="44"/>
      <c r="BZ3" s="36"/>
      <c r="CA3" s="36"/>
      <c r="CB3" s="36"/>
      <c r="CC3" s="36"/>
      <c r="CD3" s="36"/>
      <c r="CE3" s="36"/>
      <c r="CF3" s="36"/>
      <c r="CG3" s="36"/>
      <c r="CH3" s="36"/>
      <c r="CI3" s="36"/>
      <c r="CJ3" s="36"/>
      <c r="CK3" s="36"/>
      <c r="CM3" s="36"/>
      <c r="CO3" s="36"/>
      <c r="CR3" s="36"/>
      <c r="CS3" s="36"/>
      <c r="CT3" s="36"/>
      <c r="CU3" s="36"/>
      <c r="CW3" s="36"/>
      <c r="CX3" s="24" t="s">
        <v>205</v>
      </c>
      <c r="CZ3" s="56"/>
    </row>
    <row r="4" s="12" customFormat="1" ht="40" customHeight="1" spans="1:104">
      <c r="A4" s="14" t="s">
        <v>206</v>
      </c>
      <c r="B4" s="14"/>
      <c r="C4" s="14" t="s">
        <v>207</v>
      </c>
      <c r="D4" s="14"/>
      <c r="E4" s="14"/>
      <c r="F4" s="14" t="s">
        <v>208</v>
      </c>
      <c r="G4" s="14"/>
      <c r="H4" s="14"/>
      <c r="I4" s="14"/>
      <c r="J4" s="37" t="s">
        <v>14</v>
      </c>
      <c r="K4" s="37"/>
      <c r="L4" s="52" t="s">
        <v>15</v>
      </c>
      <c r="M4" s="53"/>
      <c r="N4" s="37" t="s">
        <v>16</v>
      </c>
      <c r="O4" s="37"/>
      <c r="P4" s="52" t="s">
        <v>17</v>
      </c>
      <c r="Q4" s="53"/>
      <c r="R4" s="52" t="s">
        <v>18</v>
      </c>
      <c r="S4" s="53"/>
      <c r="T4" s="37" t="s">
        <v>19</v>
      </c>
      <c r="U4" s="37"/>
      <c r="V4" s="37" t="s">
        <v>20</v>
      </c>
      <c r="W4" s="37"/>
      <c r="X4" s="37" t="s">
        <v>21</v>
      </c>
      <c r="Y4" s="37"/>
      <c r="Z4" s="37" t="s">
        <v>22</v>
      </c>
      <c r="AA4" s="37"/>
      <c r="AB4" s="37" t="s">
        <v>23</v>
      </c>
      <c r="AC4" s="37"/>
      <c r="AD4" s="37" t="s">
        <v>24</v>
      </c>
      <c r="AE4" s="37"/>
      <c r="AF4" s="37" t="s">
        <v>209</v>
      </c>
      <c r="AG4" s="37"/>
      <c r="AH4" s="37" t="s">
        <v>210</v>
      </c>
      <c r="AI4" s="37"/>
      <c r="AJ4" s="14" t="s">
        <v>206</v>
      </c>
      <c r="AK4" s="14" t="s">
        <v>207</v>
      </c>
      <c r="AL4" s="14"/>
      <c r="AM4" s="14"/>
      <c r="AN4" s="14" t="s">
        <v>208</v>
      </c>
      <c r="AO4" s="14"/>
      <c r="AP4" s="14"/>
      <c r="AQ4" s="14"/>
      <c r="AR4" s="37" t="s">
        <v>14</v>
      </c>
      <c r="AS4" s="37"/>
      <c r="AT4" s="52" t="s">
        <v>15</v>
      </c>
      <c r="AU4" s="53"/>
      <c r="AV4" s="37" t="s">
        <v>16</v>
      </c>
      <c r="AW4" s="37"/>
      <c r="AX4" s="52" t="s">
        <v>17</v>
      </c>
      <c r="AY4" s="53"/>
      <c r="AZ4" s="52" t="s">
        <v>18</v>
      </c>
      <c r="BA4" s="53"/>
      <c r="BB4" s="37" t="s">
        <v>19</v>
      </c>
      <c r="BC4" s="37"/>
      <c r="BD4" s="37" t="s">
        <v>20</v>
      </c>
      <c r="BE4" s="37"/>
      <c r="BF4" s="37" t="s">
        <v>21</v>
      </c>
      <c r="BG4" s="37"/>
      <c r="BH4" s="37" t="s">
        <v>22</v>
      </c>
      <c r="BI4" s="37"/>
      <c r="BJ4" s="37" t="s">
        <v>23</v>
      </c>
      <c r="BK4" s="37"/>
      <c r="BL4" s="37" t="s">
        <v>24</v>
      </c>
      <c r="BM4" s="37"/>
      <c r="BN4" s="37" t="s">
        <v>209</v>
      </c>
      <c r="BO4" s="37"/>
      <c r="BP4" s="37" t="s">
        <v>210</v>
      </c>
      <c r="BQ4" s="37"/>
      <c r="BR4" s="14" t="s">
        <v>206</v>
      </c>
      <c r="BS4" s="14" t="s">
        <v>207</v>
      </c>
      <c r="BT4" s="14"/>
      <c r="BU4" s="14"/>
      <c r="BV4" s="14" t="s">
        <v>208</v>
      </c>
      <c r="BW4" s="14"/>
      <c r="BX4" s="14"/>
      <c r="BY4" s="14"/>
      <c r="BZ4" s="37" t="s">
        <v>14</v>
      </c>
      <c r="CA4" s="37"/>
      <c r="CB4" s="52" t="s">
        <v>15</v>
      </c>
      <c r="CC4" s="53"/>
      <c r="CD4" s="37" t="s">
        <v>16</v>
      </c>
      <c r="CE4" s="37"/>
      <c r="CF4" s="52" t="s">
        <v>17</v>
      </c>
      <c r="CG4" s="53"/>
      <c r="CH4" s="52" t="s">
        <v>18</v>
      </c>
      <c r="CI4" s="53"/>
      <c r="CJ4" s="37" t="s">
        <v>19</v>
      </c>
      <c r="CK4" s="37"/>
      <c r="CL4" s="37" t="s">
        <v>20</v>
      </c>
      <c r="CM4" s="37"/>
      <c r="CN4" s="37" t="s">
        <v>21</v>
      </c>
      <c r="CO4" s="37"/>
      <c r="CP4" s="37" t="s">
        <v>22</v>
      </c>
      <c r="CQ4" s="37"/>
      <c r="CR4" s="37" t="s">
        <v>23</v>
      </c>
      <c r="CS4" s="37"/>
      <c r="CT4" s="37" t="s">
        <v>24</v>
      </c>
      <c r="CU4" s="37"/>
      <c r="CV4" s="37" t="s">
        <v>209</v>
      </c>
      <c r="CW4" s="37"/>
      <c r="CX4" s="37" t="s">
        <v>210</v>
      </c>
      <c r="CY4" s="37"/>
      <c r="CZ4" s="15"/>
    </row>
    <row r="5" ht="40" customHeight="1" spans="1:103">
      <c r="A5" s="29"/>
      <c r="B5" s="29"/>
      <c r="C5" s="29" t="s">
        <v>211</v>
      </c>
      <c r="D5" s="29" t="s">
        <v>8</v>
      </c>
      <c r="E5" s="14" t="s">
        <v>212</v>
      </c>
      <c r="F5" s="14" t="s">
        <v>213</v>
      </c>
      <c r="G5" s="14" t="s">
        <v>214</v>
      </c>
      <c r="H5" s="14" t="s">
        <v>215</v>
      </c>
      <c r="I5" s="14" t="s">
        <v>216</v>
      </c>
      <c r="J5" s="29" t="s">
        <v>217</v>
      </c>
      <c r="K5" s="29" t="s">
        <v>218</v>
      </c>
      <c r="L5" s="29" t="s">
        <v>217</v>
      </c>
      <c r="M5" s="29" t="s">
        <v>218</v>
      </c>
      <c r="N5" s="29" t="s">
        <v>217</v>
      </c>
      <c r="O5" s="29" t="s">
        <v>218</v>
      </c>
      <c r="P5" s="29" t="s">
        <v>217</v>
      </c>
      <c r="Q5" s="29" t="s">
        <v>218</v>
      </c>
      <c r="R5" s="29" t="s">
        <v>217</v>
      </c>
      <c r="S5" s="29" t="s">
        <v>218</v>
      </c>
      <c r="T5" s="29" t="s">
        <v>217</v>
      </c>
      <c r="U5" s="29" t="s">
        <v>218</v>
      </c>
      <c r="V5" s="29" t="s">
        <v>217</v>
      </c>
      <c r="W5" s="29" t="s">
        <v>218</v>
      </c>
      <c r="X5" s="29" t="s">
        <v>217</v>
      </c>
      <c r="Y5" s="29" t="s">
        <v>218</v>
      </c>
      <c r="Z5" s="29" t="s">
        <v>217</v>
      </c>
      <c r="AA5" s="29" t="s">
        <v>218</v>
      </c>
      <c r="AB5" s="29" t="s">
        <v>217</v>
      </c>
      <c r="AC5" s="29" t="s">
        <v>218</v>
      </c>
      <c r="AD5" s="29" t="s">
        <v>217</v>
      </c>
      <c r="AE5" s="29" t="s">
        <v>218</v>
      </c>
      <c r="AF5" s="29" t="s">
        <v>217</v>
      </c>
      <c r="AG5" s="29" t="s">
        <v>218</v>
      </c>
      <c r="AH5" s="14" t="s">
        <v>217</v>
      </c>
      <c r="AI5" s="14" t="s">
        <v>218</v>
      </c>
      <c r="AJ5" s="29"/>
      <c r="AK5" s="29" t="s">
        <v>211</v>
      </c>
      <c r="AL5" s="29" t="s">
        <v>8</v>
      </c>
      <c r="AM5" s="14" t="s">
        <v>212</v>
      </c>
      <c r="AN5" s="14" t="s">
        <v>213</v>
      </c>
      <c r="AO5" s="14" t="s">
        <v>214</v>
      </c>
      <c r="AP5" s="14" t="s">
        <v>215</v>
      </c>
      <c r="AQ5" s="14" t="s">
        <v>216</v>
      </c>
      <c r="AR5" s="29" t="s">
        <v>217</v>
      </c>
      <c r="AS5" s="29" t="s">
        <v>218</v>
      </c>
      <c r="AT5" s="29" t="s">
        <v>217</v>
      </c>
      <c r="AU5" s="29" t="s">
        <v>218</v>
      </c>
      <c r="AV5" s="29" t="s">
        <v>217</v>
      </c>
      <c r="AW5" s="29" t="s">
        <v>218</v>
      </c>
      <c r="AX5" s="29" t="s">
        <v>217</v>
      </c>
      <c r="AY5" s="29" t="s">
        <v>218</v>
      </c>
      <c r="AZ5" s="29" t="s">
        <v>217</v>
      </c>
      <c r="BA5" s="29" t="s">
        <v>218</v>
      </c>
      <c r="BB5" s="29" t="s">
        <v>217</v>
      </c>
      <c r="BC5" s="29" t="s">
        <v>218</v>
      </c>
      <c r="BD5" s="29" t="s">
        <v>217</v>
      </c>
      <c r="BE5" s="29" t="s">
        <v>218</v>
      </c>
      <c r="BF5" s="29" t="s">
        <v>217</v>
      </c>
      <c r="BG5" s="29" t="s">
        <v>218</v>
      </c>
      <c r="BH5" s="29" t="s">
        <v>217</v>
      </c>
      <c r="BI5" s="29" t="s">
        <v>218</v>
      </c>
      <c r="BJ5" s="29" t="s">
        <v>217</v>
      </c>
      <c r="BK5" s="29" t="s">
        <v>218</v>
      </c>
      <c r="BL5" s="29" t="s">
        <v>217</v>
      </c>
      <c r="BM5" s="29" t="s">
        <v>218</v>
      </c>
      <c r="BN5" s="29" t="s">
        <v>217</v>
      </c>
      <c r="BO5" s="29" t="s">
        <v>218</v>
      </c>
      <c r="BP5" s="14" t="s">
        <v>217</v>
      </c>
      <c r="BQ5" s="14" t="s">
        <v>218</v>
      </c>
      <c r="BR5" s="29"/>
      <c r="BS5" s="29" t="s">
        <v>211</v>
      </c>
      <c r="BT5" s="29" t="s">
        <v>8</v>
      </c>
      <c r="BU5" s="14" t="s">
        <v>212</v>
      </c>
      <c r="BV5" s="14" t="s">
        <v>213</v>
      </c>
      <c r="BW5" s="14" t="s">
        <v>214</v>
      </c>
      <c r="BX5" s="14" t="s">
        <v>215</v>
      </c>
      <c r="BY5" s="14" t="s">
        <v>216</v>
      </c>
      <c r="BZ5" s="29" t="s">
        <v>217</v>
      </c>
      <c r="CA5" s="29" t="s">
        <v>218</v>
      </c>
      <c r="CB5" s="29" t="s">
        <v>217</v>
      </c>
      <c r="CC5" s="29" t="s">
        <v>218</v>
      </c>
      <c r="CD5" s="29" t="s">
        <v>217</v>
      </c>
      <c r="CE5" s="29" t="s">
        <v>218</v>
      </c>
      <c r="CF5" s="29" t="s">
        <v>217</v>
      </c>
      <c r="CG5" s="29" t="s">
        <v>218</v>
      </c>
      <c r="CH5" s="29" t="s">
        <v>217</v>
      </c>
      <c r="CI5" s="29" t="s">
        <v>218</v>
      </c>
      <c r="CJ5" s="29" t="s">
        <v>217</v>
      </c>
      <c r="CK5" s="29" t="s">
        <v>218</v>
      </c>
      <c r="CL5" s="29" t="s">
        <v>217</v>
      </c>
      <c r="CM5" s="29" t="s">
        <v>218</v>
      </c>
      <c r="CN5" s="29" t="s">
        <v>217</v>
      </c>
      <c r="CO5" s="29" t="s">
        <v>218</v>
      </c>
      <c r="CP5" s="29" t="s">
        <v>217</v>
      </c>
      <c r="CQ5" s="29" t="s">
        <v>218</v>
      </c>
      <c r="CR5" s="29" t="s">
        <v>217</v>
      </c>
      <c r="CS5" s="29" t="s">
        <v>218</v>
      </c>
      <c r="CT5" s="29" t="s">
        <v>217</v>
      </c>
      <c r="CU5" s="29" t="s">
        <v>218</v>
      </c>
      <c r="CV5" s="29" t="s">
        <v>217</v>
      </c>
      <c r="CW5" s="29" t="s">
        <v>218</v>
      </c>
      <c r="CX5" s="14" t="s">
        <v>217</v>
      </c>
      <c r="CY5" s="14" t="s">
        <v>218</v>
      </c>
    </row>
    <row r="6" ht="40" customHeight="1" spans="1:109">
      <c r="A6" s="30" t="s">
        <v>219</v>
      </c>
      <c r="B6" s="30"/>
      <c r="C6" s="31" t="e">
        <f>AK6+BS6</f>
        <v>#REF!</v>
      </c>
      <c r="D6" s="32" t="e">
        <f>AL6+BT6</f>
        <v>#REF!</v>
      </c>
      <c r="E6" s="32" t="e">
        <f>AM6+BU6</f>
        <v>#REF!</v>
      </c>
      <c r="F6" s="31" t="e">
        <f>SUM(F7:F23)</f>
        <v>#REF!</v>
      </c>
      <c r="G6" s="33" t="e">
        <f>F6/C6</f>
        <v>#REF!</v>
      </c>
      <c r="H6" s="32" t="e">
        <f>SUM(H7:H23)</f>
        <v>#REF!</v>
      </c>
      <c r="I6" s="33" t="e">
        <f>H6/E6</f>
        <v>#REF!</v>
      </c>
      <c r="J6" s="31" t="e">
        <f>AR6+BZ6</f>
        <v>#REF!</v>
      </c>
      <c r="K6" s="33" t="e">
        <f>J6/C6</f>
        <v>#REF!</v>
      </c>
      <c r="L6" s="39" t="e">
        <f>AT6+CB6</f>
        <v>#REF!</v>
      </c>
      <c r="M6" s="33" t="e">
        <f>L6/C6</f>
        <v>#REF!</v>
      </c>
      <c r="N6" s="31" t="e">
        <f>AV6+CD6</f>
        <v>#REF!</v>
      </c>
      <c r="O6" s="33" t="e">
        <f>N6/C6</f>
        <v>#REF!</v>
      </c>
      <c r="P6" s="39" t="e">
        <f>AX6+CF6</f>
        <v>#REF!</v>
      </c>
      <c r="Q6" s="33" t="e">
        <f>P6/C6</f>
        <v>#REF!</v>
      </c>
      <c r="R6" s="39" t="e">
        <f>AZ6+CH6</f>
        <v>#REF!</v>
      </c>
      <c r="S6" s="33" t="e">
        <f>R6/C6</f>
        <v>#REF!</v>
      </c>
      <c r="T6" s="31" t="e">
        <f>BB6+CJ6</f>
        <v>#REF!</v>
      </c>
      <c r="U6" s="33" t="e">
        <f>T6/C6</f>
        <v>#REF!</v>
      </c>
      <c r="V6" s="31" t="e">
        <f>BD6+CL6</f>
        <v>#REF!</v>
      </c>
      <c r="W6" s="33" t="e">
        <f>V6/C6</f>
        <v>#REF!</v>
      </c>
      <c r="X6" s="31" t="e">
        <f>BF6+CN6</f>
        <v>#REF!</v>
      </c>
      <c r="Y6" s="33" t="e">
        <f>X6/C6</f>
        <v>#REF!</v>
      </c>
      <c r="Z6" s="31" t="e">
        <f>BH6+CP6</f>
        <v>#REF!</v>
      </c>
      <c r="AA6" s="33" t="e">
        <f>Z6/C6</f>
        <v>#REF!</v>
      </c>
      <c r="AB6" s="31" t="e">
        <f>BJ6+CR6</f>
        <v>#REF!</v>
      </c>
      <c r="AC6" s="33" t="e">
        <f>AB6/C6</f>
        <v>#REF!</v>
      </c>
      <c r="AD6" s="31" t="e">
        <f>BL6+CT6</f>
        <v>#REF!</v>
      </c>
      <c r="AE6" s="33" t="e">
        <f>AD6/C6</f>
        <v>#REF!</v>
      </c>
      <c r="AF6" s="31" t="e">
        <f>BN6+CV6</f>
        <v>#REF!</v>
      </c>
      <c r="AG6" s="33" t="e">
        <f>AF6/C6</f>
        <v>#REF!</v>
      </c>
      <c r="AH6" s="31" t="e">
        <f>BP6+CX6</f>
        <v>#REF!</v>
      </c>
      <c r="AI6" s="33" t="e">
        <f>AH6/C6</f>
        <v>#REF!</v>
      </c>
      <c r="AJ6" s="29" t="s">
        <v>219</v>
      </c>
      <c r="AK6" s="31" t="e">
        <f>SUM(AK7:AK23)</f>
        <v>#REF!</v>
      </c>
      <c r="AL6" s="32" t="e">
        <f>SUM(AL7:AL23)</f>
        <v>#REF!</v>
      </c>
      <c r="AM6" s="32" t="e">
        <f>SUM(AM7:AM23)</f>
        <v>#REF!</v>
      </c>
      <c r="AN6" s="31" t="e">
        <f>SUM(AN7:AN23)</f>
        <v>#REF!</v>
      </c>
      <c r="AO6" s="33" t="e">
        <f>AN6/AK6</f>
        <v>#REF!</v>
      </c>
      <c r="AP6" s="32" t="e">
        <f>SUM(AP7:AP23)</f>
        <v>#REF!</v>
      </c>
      <c r="AQ6" s="33" t="e">
        <f>AP6/AM6</f>
        <v>#REF!</v>
      </c>
      <c r="AR6" s="31" t="e">
        <f>SUM(AR7:AR23)</f>
        <v>#REF!</v>
      </c>
      <c r="AS6" s="33" t="e">
        <f>AR6/AK6</f>
        <v>#REF!</v>
      </c>
      <c r="AT6" s="39" t="e">
        <f>SUM(AT7:AT23)</f>
        <v>#REF!</v>
      </c>
      <c r="AU6" s="33" t="e">
        <f>AT6/AK6</f>
        <v>#REF!</v>
      </c>
      <c r="AV6" s="31" t="e">
        <f>SUM(AV7:AV23)</f>
        <v>#REF!</v>
      </c>
      <c r="AW6" s="33" t="e">
        <f>AV6/AK6</f>
        <v>#REF!</v>
      </c>
      <c r="AX6" s="39" t="e">
        <f>SUM(AX7:AX23)</f>
        <v>#REF!</v>
      </c>
      <c r="AY6" s="33" t="e">
        <f>AX6/AK6</f>
        <v>#REF!</v>
      </c>
      <c r="AZ6" s="39" t="e">
        <f>SUM(AZ7:AZ23)</f>
        <v>#REF!</v>
      </c>
      <c r="BA6" s="33" t="e">
        <f>AZ6/AK6</f>
        <v>#REF!</v>
      </c>
      <c r="BB6" s="31" t="e">
        <f>SUM(BB7:BB23)</f>
        <v>#REF!</v>
      </c>
      <c r="BC6" s="33" t="e">
        <f>BB6/AK6</f>
        <v>#REF!</v>
      </c>
      <c r="BD6" s="31" t="e">
        <f>SUM(BD7:BD23)</f>
        <v>#REF!</v>
      </c>
      <c r="BE6" s="33" t="e">
        <f>BD6/AK6</f>
        <v>#REF!</v>
      </c>
      <c r="BF6" s="31" t="e">
        <f>SUM(BF7:BF23)</f>
        <v>#REF!</v>
      </c>
      <c r="BG6" s="33" t="e">
        <f>BF6/AK6</f>
        <v>#REF!</v>
      </c>
      <c r="BH6" s="31" t="e">
        <f>SUM(BH7:BH23)</f>
        <v>#REF!</v>
      </c>
      <c r="BI6" s="33" t="e">
        <f>BH6/AK6</f>
        <v>#REF!</v>
      </c>
      <c r="BJ6" s="31" t="e">
        <f>SUM(BJ7:BJ23)</f>
        <v>#REF!</v>
      </c>
      <c r="BK6" s="33" t="e">
        <f>BJ6/AK6</f>
        <v>#REF!</v>
      </c>
      <c r="BL6" s="31" t="e">
        <f>SUM(BL7:BL23)</f>
        <v>#REF!</v>
      </c>
      <c r="BM6" s="33" t="e">
        <f>BL6/AK6</f>
        <v>#REF!</v>
      </c>
      <c r="BN6" s="31" t="e">
        <f>SUM(BN7:BN23)</f>
        <v>#REF!</v>
      </c>
      <c r="BO6" s="33" t="e">
        <f>BN6/AK6</f>
        <v>#REF!</v>
      </c>
      <c r="BP6" s="31" t="e">
        <f>SUM(BP7:BP23)</f>
        <v>#REF!</v>
      </c>
      <c r="BQ6" s="33" t="e">
        <f>BP6/AK6</f>
        <v>#REF!</v>
      </c>
      <c r="BR6" s="30" t="s">
        <v>219</v>
      </c>
      <c r="BS6" s="31" t="e">
        <f>SUM(BS7:BS23)</f>
        <v>#REF!</v>
      </c>
      <c r="BT6" s="32" t="e">
        <f>SUM(BT7:BT23)</f>
        <v>#REF!</v>
      </c>
      <c r="BU6" s="32" t="e">
        <f>SUM(BU7:BU23)</f>
        <v>#REF!</v>
      </c>
      <c r="BV6" s="31" t="e">
        <f>SUM(BV7:BV23)</f>
        <v>#REF!</v>
      </c>
      <c r="BW6" s="33" t="e">
        <f>BV6/BS6</f>
        <v>#REF!</v>
      </c>
      <c r="BX6" s="32" t="e">
        <f>SUM(BX7:BX23)</f>
        <v>#REF!</v>
      </c>
      <c r="BY6" s="33" t="e">
        <f>BX6/BU6</f>
        <v>#REF!</v>
      </c>
      <c r="BZ6" s="31" t="e">
        <f>SUM(BZ7:BZ23)</f>
        <v>#REF!</v>
      </c>
      <c r="CA6" s="33" t="e">
        <f>BZ6/BS6</f>
        <v>#REF!</v>
      </c>
      <c r="CB6" s="39" t="e">
        <f>SUM(CB7:CB23)</f>
        <v>#REF!</v>
      </c>
      <c r="CC6" s="33" t="e">
        <f>CB6/BS6</f>
        <v>#REF!</v>
      </c>
      <c r="CD6" s="31" t="e">
        <f>SUM(CD7:CD23)</f>
        <v>#REF!</v>
      </c>
      <c r="CE6" s="33" t="e">
        <f>CD6/BS6</f>
        <v>#REF!</v>
      </c>
      <c r="CF6" s="39" t="e">
        <f>SUM(CF7:CF23)</f>
        <v>#REF!</v>
      </c>
      <c r="CG6" s="33" t="e">
        <f>CF6/BS6</f>
        <v>#REF!</v>
      </c>
      <c r="CH6" s="39" t="e">
        <f>SUM(CH7:CH23)</f>
        <v>#REF!</v>
      </c>
      <c r="CI6" s="33" t="e">
        <f>CH6/BS6</f>
        <v>#REF!</v>
      </c>
      <c r="CJ6" s="31" t="e">
        <f>SUM(CJ7:CJ23)</f>
        <v>#REF!</v>
      </c>
      <c r="CK6" s="33" t="e">
        <f>CJ6/BS6</f>
        <v>#REF!</v>
      </c>
      <c r="CL6" s="31" t="e">
        <f>SUM(CL7:CL23)</f>
        <v>#REF!</v>
      </c>
      <c r="CM6" s="33" t="e">
        <f>CL6/BS6</f>
        <v>#REF!</v>
      </c>
      <c r="CN6" s="31" t="e">
        <f>SUM(CN7:CN23)</f>
        <v>#REF!</v>
      </c>
      <c r="CO6" s="46" t="e">
        <f>CN6/BS6</f>
        <v>#REF!</v>
      </c>
      <c r="CP6" s="31" t="e">
        <f>SUM(CP7:CP23)</f>
        <v>#REF!</v>
      </c>
      <c r="CQ6" s="46" t="e">
        <f>CP6/BS6</f>
        <v>#REF!</v>
      </c>
      <c r="CR6" s="31" t="e">
        <f>SUM(CR7:CR23)</f>
        <v>#REF!</v>
      </c>
      <c r="CS6" s="33" t="e">
        <f>CR6/BS6</f>
        <v>#REF!</v>
      </c>
      <c r="CT6" s="31" t="e">
        <f>SUM(CT7:CT23)</f>
        <v>#REF!</v>
      </c>
      <c r="CU6" s="33" t="e">
        <f>CT6/BS6</f>
        <v>#REF!</v>
      </c>
      <c r="CV6" s="31" t="e">
        <f>SUM(CV7:CV23)</f>
        <v>#REF!</v>
      </c>
      <c r="CW6" s="33" t="e">
        <f>CV6/BS6</f>
        <v>#REF!</v>
      </c>
      <c r="CX6" s="31" t="e">
        <f>SUM(CX7:CX23)</f>
        <v>#REF!</v>
      </c>
      <c r="CY6" s="33" t="e">
        <f>CX6/BS6</f>
        <v>#REF!</v>
      </c>
      <c r="CZ6" s="57" t="e">
        <f>CX6-BS6</f>
        <v>#REF!</v>
      </c>
      <c r="DA6" t="e">
        <f>BZ6+CB6+CD6+CF6+CH6+CL6+CN6+CP6+CR6+CT6+CV6</f>
        <v>#REF!</v>
      </c>
      <c r="DC6" t="e">
        <f>BS6*11</f>
        <v>#REF!</v>
      </c>
      <c r="DD6" t="e">
        <f>DC6-DA6</f>
        <v>#REF!</v>
      </c>
      <c r="DE6" s="58" t="e">
        <f>DA6/DC6</f>
        <v>#REF!</v>
      </c>
    </row>
    <row r="7" ht="40" customHeight="1" spans="1:109">
      <c r="A7" s="30" t="s">
        <v>220</v>
      </c>
      <c r="B7" s="30" t="s">
        <v>220</v>
      </c>
      <c r="C7" s="31" t="e">
        <f>AK7+BS7</f>
        <v>#REF!</v>
      </c>
      <c r="D7" s="32" t="e">
        <f>AL7+BT7</f>
        <v>#REF!</v>
      </c>
      <c r="E7" s="32" t="e">
        <f>AM7+BU7</f>
        <v>#REF!</v>
      </c>
      <c r="F7" s="31" t="e">
        <f>AN7+BV7</f>
        <v>#REF!</v>
      </c>
      <c r="G7" s="33" t="e">
        <f>F7/C7</f>
        <v>#REF!</v>
      </c>
      <c r="H7" s="32" t="e">
        <f>AP7+BX7</f>
        <v>#REF!</v>
      </c>
      <c r="I7" s="33" t="e">
        <f>H7/E7</f>
        <v>#REF!</v>
      </c>
      <c r="J7" s="31" t="e">
        <f>AR7+BZ7</f>
        <v>#REF!</v>
      </c>
      <c r="K7" s="33" t="e">
        <f>J7/C7</f>
        <v>#REF!</v>
      </c>
      <c r="L7" s="39" t="e">
        <f>AT7+CB7</f>
        <v>#REF!</v>
      </c>
      <c r="M7" s="33" t="e">
        <f>L7/C7</f>
        <v>#REF!</v>
      </c>
      <c r="N7" s="31" t="e">
        <f>AV7+CD7</f>
        <v>#REF!</v>
      </c>
      <c r="O7" s="33" t="e">
        <f>N7/C7</f>
        <v>#REF!</v>
      </c>
      <c r="P7" s="39" t="e">
        <f>AX7+CF7</f>
        <v>#REF!</v>
      </c>
      <c r="Q7" s="33" t="e">
        <f>P7/C7</f>
        <v>#REF!</v>
      </c>
      <c r="R7" s="39" t="e">
        <f>AZ7+CH7</f>
        <v>#REF!</v>
      </c>
      <c r="S7" s="33" t="e">
        <f>R7/C7</f>
        <v>#REF!</v>
      </c>
      <c r="T7" s="31" t="e">
        <f>BB7+CJ7</f>
        <v>#REF!</v>
      </c>
      <c r="U7" s="33" t="e">
        <f>T7/C7</f>
        <v>#REF!</v>
      </c>
      <c r="V7" s="31" t="e">
        <f>BD7+CL7</f>
        <v>#REF!</v>
      </c>
      <c r="W7" s="33" t="e">
        <f>V7/C7</f>
        <v>#REF!</v>
      </c>
      <c r="X7" s="31" t="e">
        <f>BF7+CN7</f>
        <v>#REF!</v>
      </c>
      <c r="Y7" s="33" t="e">
        <f>X7/C7</f>
        <v>#REF!</v>
      </c>
      <c r="Z7" s="31" t="e">
        <f>BH7+CP7</f>
        <v>#REF!</v>
      </c>
      <c r="AA7" s="33" t="e">
        <f>Z7/C7</f>
        <v>#REF!</v>
      </c>
      <c r="AB7" s="31" t="e">
        <f>BJ7+CR7</f>
        <v>#REF!</v>
      </c>
      <c r="AC7" s="33" t="e">
        <f>AB7/C7</f>
        <v>#REF!</v>
      </c>
      <c r="AD7" s="31" t="e">
        <f>BL7+CT7</f>
        <v>#REF!</v>
      </c>
      <c r="AE7" s="33" t="e">
        <f>AD7/C7</f>
        <v>#REF!</v>
      </c>
      <c r="AF7" s="31" t="e">
        <f>BN7+CV7</f>
        <v>#REF!</v>
      </c>
      <c r="AG7" s="33" t="e">
        <f>AF7/C7</f>
        <v>#REF!</v>
      </c>
      <c r="AH7" s="34" t="e">
        <f>BP7+CX7</f>
        <v>#REF!</v>
      </c>
      <c r="AI7" s="33" t="e">
        <f>AH7/C7</f>
        <v>#REF!</v>
      </c>
      <c r="AJ7" s="29" t="s">
        <v>220</v>
      </c>
      <c r="AK7" s="31" t="e">
        <f>COUNTIFS(具体项目表!#REF!,B7,具体项目表!E:E,"续建")</f>
        <v>#REF!</v>
      </c>
      <c r="AL7" s="32" t="e">
        <f>SUMIFS(具体项目表!F:F,具体项目表!#REF!,B7,具体项目表!E:E,"续建")</f>
        <v>#REF!</v>
      </c>
      <c r="AM7" s="32" t="e">
        <f>SUMIFS(具体项目表!G:G,具体项目表!#REF!,B7,具体项目表!E:E,"续建")</f>
        <v>#REF!</v>
      </c>
      <c r="AN7" s="31" t="e">
        <f>COUNTIFS(具体项目表!#REF!,B7,具体项目表!E:E,"续建",具体项目表!#REF!,"是")</f>
        <v>#REF!</v>
      </c>
      <c r="AO7" s="33" t="e">
        <f>AN7/AK7</f>
        <v>#REF!</v>
      </c>
      <c r="AP7" s="32" t="e">
        <f>SUMIFS(具体项目表!H:H,具体项目表!#REF!,B7,具体项目表!E:E,"续建")</f>
        <v>#REF!</v>
      </c>
      <c r="AQ7" s="33" t="e">
        <f>AP7/AM7</f>
        <v>#REF!</v>
      </c>
      <c r="AR7" s="31" t="e">
        <f>COUNTIFS(具体项目表!#REF!,B7,具体项目表!I:I,"是",具体项目表!E:E,"续建")+COUNTIFS(具体项目表!#REF!,B7,具体项目表!I:I,"无需办理",具体项目表!E:E,"续建")</f>
        <v>#REF!</v>
      </c>
      <c r="AS7" s="33" t="e">
        <f>AR7/AK7</f>
        <v>#REF!</v>
      </c>
      <c r="AT7" s="39" t="e">
        <f>COUNTIFS(具体项目表!#REF!,B7,具体项目表!J:J,"是",具体项目表!E:E,"续建")+COUNTIFS(具体项目表!#REF!,B7,具体项目表!J:J,"无需办理",具体项目表!E:E,"续建")</f>
        <v>#REF!</v>
      </c>
      <c r="AU7" s="33" t="e">
        <f>AT7/AK7</f>
        <v>#REF!</v>
      </c>
      <c r="AV7" s="31" t="e">
        <f>COUNTIFS(具体项目表!#REF!,B7,具体项目表!K:K,"是",具体项目表!E:E,"续建")+COUNTIFS(具体项目表!#REF!,B7,具体项目表!K:K,"无需办理",具体项目表!E:E,"续建")</f>
        <v>#REF!</v>
      </c>
      <c r="AW7" s="33" t="e">
        <f>AV7/AK7</f>
        <v>#REF!</v>
      </c>
      <c r="AX7" s="39" t="e">
        <f>COUNTIFS(具体项目表!#REF!,B7,具体项目表!L:L,"是",具体项目表!E:E,"续建")+COUNTIFS(具体项目表!#REF!,B7,具体项目表!L:L,"无需办理",具体项目表!E:E,"续建")</f>
        <v>#REF!</v>
      </c>
      <c r="AY7" s="33" t="e">
        <f>AX7/AK7</f>
        <v>#REF!</v>
      </c>
      <c r="AZ7" s="39" t="e">
        <f>COUNTIFS(具体项目表!#REF!,B7,具体项目表!M:M,"是",具体项目表!E:E,"续建")+COUNTIFS(具体项目表!#REF!,B7,具体项目表!M:M,"无需办理",具体项目表!E:E,"续建")</f>
        <v>#REF!</v>
      </c>
      <c r="BA7" s="33" t="e">
        <f>AZ7/AK7</f>
        <v>#REF!</v>
      </c>
      <c r="BB7" s="31" t="e">
        <f>COUNTIFS(具体项目表!#REF!,B7,具体项目表!N:N,"是",具体项目表!E:E,"续建")+COUNTIFS(具体项目表!#REF!,B7,具体项目表!N:N,"无需办理",具体项目表!E:E,"续建")</f>
        <v>#REF!</v>
      </c>
      <c r="BC7" s="33" t="e">
        <f>BB7/AK7</f>
        <v>#REF!</v>
      </c>
      <c r="BD7" s="31" t="e">
        <f>COUNTIFS(具体项目表!#REF!,B7,具体项目表!O:O,"是",具体项目表!E:E,"续建")+COUNTIFS(具体项目表!#REF!,B7,具体项目表!O:O,"无需办理",具体项目表!E:E,"续建")</f>
        <v>#REF!</v>
      </c>
      <c r="BE7" s="33" t="e">
        <f>BD7/AK7</f>
        <v>#REF!</v>
      </c>
      <c r="BF7" s="31" t="e">
        <f>COUNTIFS(具体项目表!#REF!,B7,具体项目表!P:P,"是",具体项目表!E:E,"续建")+COUNTIFS(具体项目表!#REF!,B7,具体项目表!P:P,"无需办理",具体项目表!E:E,"续建")</f>
        <v>#REF!</v>
      </c>
      <c r="BG7" s="33" t="e">
        <f>BF7/AK7</f>
        <v>#REF!</v>
      </c>
      <c r="BH7" s="31" t="e">
        <f>COUNTIFS(具体项目表!#REF!,B7,具体项目表!Q:Q,"是",具体项目表!E:E,"续建")+COUNTIFS(具体项目表!#REF!,B7,具体项目表!Q:Q,"无需办理",具体项目表!E:E,"续建")</f>
        <v>#REF!</v>
      </c>
      <c r="BI7" s="33" t="e">
        <f>BH7/AK7</f>
        <v>#REF!</v>
      </c>
      <c r="BJ7" s="31" t="e">
        <f>COUNTIFS(具体项目表!#REF!,B7,具体项目表!R:R,"是",具体项目表!E:E,"续建")+COUNTIFS(具体项目表!#REF!,B7,具体项目表!R:R,"无需办理",具体项目表!E:E,"续建")</f>
        <v>#REF!</v>
      </c>
      <c r="BK7" s="33" t="e">
        <f>BJ7/AK7</f>
        <v>#REF!</v>
      </c>
      <c r="BL7" s="31" t="e">
        <f>COUNTIFS(具体项目表!#REF!,B7,具体项目表!S:S,"是",具体项目表!E:E,"续建")+COUNTIFS(具体项目表!#REF!,B7,具体项目表!S:S,"无需办理",具体项目表!E:E,"续建")</f>
        <v>#REF!</v>
      </c>
      <c r="BM7" s="33" t="e">
        <f>BL7/AK7</f>
        <v>#REF!</v>
      </c>
      <c r="BN7" s="31" t="e">
        <f>COUNTIFS(具体项目表!#REF!,B7,具体项目表!T:T,"是",具体项目表!E:E,"续建")+COUNTIFS(具体项目表!#REF!,B7,具体项目表!T:T,"无需办理",具体项目表!E:E,"续建")</f>
        <v>#REF!</v>
      </c>
      <c r="BO7" s="33" t="e">
        <f>BN7/AK7</f>
        <v>#REF!</v>
      </c>
      <c r="BP7" s="31" t="e">
        <f>COUNTIFS(具体项目表!#REF!,"0",具体项目表!#REF!,B7,具体项目表!E:E,"续建")</f>
        <v>#REF!</v>
      </c>
      <c r="BQ7" s="33" t="e">
        <f>BP7/AK7</f>
        <v>#REF!</v>
      </c>
      <c r="BR7" s="30" t="s">
        <v>220</v>
      </c>
      <c r="BS7" s="31" t="e">
        <f>COUNTIFS(具体项目表!#REF!,B7,具体项目表!E:E,"新建")</f>
        <v>#REF!</v>
      </c>
      <c r="BT7" s="32" t="e">
        <f>SUMIFS(具体项目表!F:F,具体项目表!#REF!,B7,具体项目表!E:E,"新建")</f>
        <v>#REF!</v>
      </c>
      <c r="BU7" s="32" t="e">
        <f>SUMIFS(具体项目表!G:G,具体项目表!#REF!,B7,具体项目表!E:E,"新建")</f>
        <v>#REF!</v>
      </c>
      <c r="BV7" s="31" t="e">
        <f>COUNTIFS(具体项目表!#REF!,B7,具体项目表!E:E,"新建",具体项目表!#REF!,"是")</f>
        <v>#REF!</v>
      </c>
      <c r="BW7" s="33" t="e">
        <f>BV7/BS7</f>
        <v>#REF!</v>
      </c>
      <c r="BX7" s="32" t="e">
        <f>SUMIFS(具体项目表!H:H,具体项目表!#REF!,B7,具体项目表!E:E,"新建")</f>
        <v>#REF!</v>
      </c>
      <c r="BY7" s="33" t="e">
        <f>BX7/BU7</f>
        <v>#REF!</v>
      </c>
      <c r="BZ7" s="31" t="e">
        <f>COUNTIFS(具体项目表!#REF!,B7,具体项目表!I:I,"是",具体项目表!E:E,"新建")+COUNTIFS(具体项目表!#REF!,B7,具体项目表!I:I,"无需办理",具体项目表!E:E,"新建")</f>
        <v>#REF!</v>
      </c>
      <c r="CA7" s="33" t="e">
        <f>BZ7/BS7</f>
        <v>#REF!</v>
      </c>
      <c r="CB7" s="39" t="e">
        <f>COUNTIFS(具体项目表!#REF!,B7,具体项目表!J:J,"是",具体项目表!E:E,"新建")+COUNTIFS(具体项目表!#REF!,B7,具体项目表!J:J,"无需办理",具体项目表!E:E,"新建")</f>
        <v>#REF!</v>
      </c>
      <c r="CC7" s="33" t="e">
        <f>CB7/BS7</f>
        <v>#REF!</v>
      </c>
      <c r="CD7" s="31" t="e">
        <f>COUNTIFS(具体项目表!#REF!,B7,具体项目表!K:K,"是",具体项目表!E:E,"新建")+COUNTIFS(具体项目表!#REF!,B7,具体项目表!K:K,"无需办理",具体项目表!E:E,"新建")</f>
        <v>#REF!</v>
      </c>
      <c r="CE7" s="33" t="e">
        <f>CD7/BS7</f>
        <v>#REF!</v>
      </c>
      <c r="CF7" s="39" t="e">
        <f>COUNTIFS(具体项目表!#REF!,B7,具体项目表!L:L,"是",具体项目表!E:E,"新建")+COUNTIFS(具体项目表!#REF!,B7,具体项目表!L:L,"无需办理",具体项目表!E:E,"新建")</f>
        <v>#REF!</v>
      </c>
      <c r="CG7" s="33" t="e">
        <f>CF7/BS7</f>
        <v>#REF!</v>
      </c>
      <c r="CH7" s="39" t="e">
        <f>COUNTIFS(具体项目表!#REF!,B7,具体项目表!M:M,"是",具体项目表!E:E,"新建")+COUNTIFS(具体项目表!#REF!,B7,具体项目表!M:M,"无需办理",具体项目表!E:E,"新建")</f>
        <v>#REF!</v>
      </c>
      <c r="CI7" s="33" t="e">
        <f>CH7/BS7</f>
        <v>#REF!</v>
      </c>
      <c r="CJ7" s="31" t="e">
        <f>COUNTIFS(具体项目表!#REF!,B7,具体项目表!N:N,"是",具体项目表!E:E,"新建")+COUNTIFS(具体项目表!#REF!,B7,具体项目表!N:N,"无需办理",具体项目表!E:E,"新建")</f>
        <v>#REF!</v>
      </c>
      <c r="CK7" s="33" t="e">
        <f>CJ7/BS7</f>
        <v>#REF!</v>
      </c>
      <c r="CL7" s="31" t="e">
        <f>COUNTIFS(具体项目表!#REF!,B7,具体项目表!O:O,"是",具体项目表!E:E,"新建")+COUNTIFS(具体项目表!#REF!,B7,具体项目表!O:O,"无需办理",具体项目表!E:E,"新建")</f>
        <v>#REF!</v>
      </c>
      <c r="CM7" s="33" t="e">
        <f>CL7/BS7</f>
        <v>#REF!</v>
      </c>
      <c r="CN7" s="31" t="e">
        <f>COUNTIFS(具体项目表!#REF!,B7,具体项目表!P:P,"是",具体项目表!E:E,"新建")+COUNTIFS(具体项目表!#REF!,B7,具体项目表!P:P,"无需办理",具体项目表!E:E,"新建")</f>
        <v>#REF!</v>
      </c>
      <c r="CO7" s="46" t="e">
        <f>CN7/BS7</f>
        <v>#REF!</v>
      </c>
      <c r="CP7" s="31" t="e">
        <f>COUNTIFS(具体项目表!#REF!,B7,具体项目表!Q:Q,"是",具体项目表!E:E,"新建")+COUNTIFS(具体项目表!#REF!,B7,具体项目表!Q:Q,"无需办理",具体项目表!E:E,"新建")</f>
        <v>#REF!</v>
      </c>
      <c r="CQ7" s="46" t="e">
        <f>CP7/BS7</f>
        <v>#REF!</v>
      </c>
      <c r="CR7" s="31" t="e">
        <f>COUNTIFS(具体项目表!#REF!,B7,具体项目表!R:R,"是",具体项目表!E:E,"新建")+COUNTIFS(具体项目表!#REF!,B7,具体项目表!R:R,"无需办理",具体项目表!E:E,"新建")</f>
        <v>#REF!</v>
      </c>
      <c r="CS7" s="33" t="e">
        <f>CR7/BS7</f>
        <v>#REF!</v>
      </c>
      <c r="CT7" s="31" t="e">
        <f>COUNTIFS(具体项目表!#REF!,B7,具体项目表!S:S,"是",具体项目表!E:E,"新建")+COUNTIFS(具体项目表!#REF!,B7,具体项目表!S:S,"无需办理",具体项目表!E:E,"新建")</f>
        <v>#REF!</v>
      </c>
      <c r="CU7" s="33" t="e">
        <f>CT7/BS7</f>
        <v>#REF!</v>
      </c>
      <c r="CV7" s="31" t="e">
        <f>COUNTIFS(具体项目表!#REF!,B7,具体项目表!T:T,"是",具体项目表!E:E,"新建")+COUNTIFS(具体项目表!#REF!,B7,具体项目表!T:T,"无需办理",具体项目表!E:E,"新建")</f>
        <v>#REF!</v>
      </c>
      <c r="CW7" s="33" t="e">
        <f>CV7/BS7</f>
        <v>#REF!</v>
      </c>
      <c r="CX7" s="31" t="e">
        <f>COUNTIFS(具体项目表!#REF!,"0",具体项目表!#REF!,B7,具体项目表!E:E,"新建")</f>
        <v>#REF!</v>
      </c>
      <c r="CY7" s="33" t="e">
        <f>CX7/BS7</f>
        <v>#REF!</v>
      </c>
      <c r="CZ7" s="57" t="e">
        <f>CX7-BS7</f>
        <v>#REF!</v>
      </c>
      <c r="DA7" t="e">
        <f>BZ7+CB7+CD7+CF7+CH7+CL7+CN7+CP7+CR7+CT7+CV7</f>
        <v>#REF!</v>
      </c>
      <c r="DC7" t="e">
        <f>BS7*11</f>
        <v>#REF!</v>
      </c>
      <c r="DD7" t="e">
        <f>DC7-DA7</f>
        <v>#REF!</v>
      </c>
      <c r="DE7" s="58" t="e">
        <f>DA7/DC7</f>
        <v>#REF!</v>
      </c>
    </row>
    <row r="8" ht="40" customHeight="1" spans="1:109">
      <c r="A8" s="30" t="s">
        <v>221</v>
      </c>
      <c r="B8" s="30" t="s">
        <v>221</v>
      </c>
      <c r="C8" s="31" t="e">
        <f>AK8+BS8</f>
        <v>#REF!</v>
      </c>
      <c r="D8" s="32" t="e">
        <f>AL8+BT8</f>
        <v>#REF!</v>
      </c>
      <c r="E8" s="32" t="e">
        <f>AM8+BU8</f>
        <v>#REF!</v>
      </c>
      <c r="F8" s="31" t="e">
        <f>AN8+BV8</f>
        <v>#REF!</v>
      </c>
      <c r="G8" s="33" t="e">
        <f>F8/C8</f>
        <v>#REF!</v>
      </c>
      <c r="H8" s="32" t="e">
        <f>AP8+BX8</f>
        <v>#REF!</v>
      </c>
      <c r="I8" s="33" t="e">
        <f>H8/E8</f>
        <v>#REF!</v>
      </c>
      <c r="J8" s="31" t="e">
        <f>AR8+BZ8</f>
        <v>#REF!</v>
      </c>
      <c r="K8" s="33" t="e">
        <f>J8/C8</f>
        <v>#REF!</v>
      </c>
      <c r="L8" s="39" t="e">
        <f>AT8+CB8</f>
        <v>#REF!</v>
      </c>
      <c r="M8" s="33" t="e">
        <f>L8/C8</f>
        <v>#REF!</v>
      </c>
      <c r="N8" s="31" t="e">
        <f>AV8+CD8</f>
        <v>#REF!</v>
      </c>
      <c r="O8" s="33" t="e">
        <f>N8/C8</f>
        <v>#REF!</v>
      </c>
      <c r="P8" s="39" t="e">
        <f>AX8+CF8</f>
        <v>#REF!</v>
      </c>
      <c r="Q8" s="33" t="e">
        <f>P8/C8</f>
        <v>#REF!</v>
      </c>
      <c r="R8" s="39" t="e">
        <f>AZ8+CH8</f>
        <v>#REF!</v>
      </c>
      <c r="S8" s="33" t="e">
        <f>R8/C8</f>
        <v>#REF!</v>
      </c>
      <c r="T8" s="31" t="e">
        <f>BB8+CJ8</f>
        <v>#REF!</v>
      </c>
      <c r="U8" s="33" t="e">
        <f>T8/C8</f>
        <v>#REF!</v>
      </c>
      <c r="V8" s="31" t="e">
        <f>BD8+CL8</f>
        <v>#REF!</v>
      </c>
      <c r="W8" s="33" t="e">
        <f>V8/C8</f>
        <v>#REF!</v>
      </c>
      <c r="X8" s="31" t="e">
        <f>BF8+CN8</f>
        <v>#REF!</v>
      </c>
      <c r="Y8" s="33" t="e">
        <f>X8/C8</f>
        <v>#REF!</v>
      </c>
      <c r="Z8" s="31" t="e">
        <f>BH8+CP8</f>
        <v>#REF!</v>
      </c>
      <c r="AA8" s="33" t="e">
        <f>Z8/C8</f>
        <v>#REF!</v>
      </c>
      <c r="AB8" s="31" t="e">
        <f>BJ8+CR8</f>
        <v>#REF!</v>
      </c>
      <c r="AC8" s="33" t="e">
        <f>AB8/C8</f>
        <v>#REF!</v>
      </c>
      <c r="AD8" s="31" t="e">
        <f>BL8+CT8</f>
        <v>#REF!</v>
      </c>
      <c r="AE8" s="33" t="e">
        <f>AD8/C8</f>
        <v>#REF!</v>
      </c>
      <c r="AF8" s="31" t="e">
        <f>BN8+CV8</f>
        <v>#REF!</v>
      </c>
      <c r="AG8" s="33" t="e">
        <f>AF8/C8</f>
        <v>#REF!</v>
      </c>
      <c r="AH8" s="34" t="e">
        <f>BP8+CX8</f>
        <v>#REF!</v>
      </c>
      <c r="AI8" s="33" t="e">
        <f>AH8/C8</f>
        <v>#REF!</v>
      </c>
      <c r="AJ8" s="29" t="s">
        <v>221</v>
      </c>
      <c r="AK8" s="31" t="e">
        <f>COUNTIFS(具体项目表!#REF!,B8,具体项目表!E:E,"续建")</f>
        <v>#REF!</v>
      </c>
      <c r="AL8" s="32" t="e">
        <f>SUMIFS(具体项目表!F:F,具体项目表!#REF!,B8,具体项目表!E:E,"续建")</f>
        <v>#REF!</v>
      </c>
      <c r="AM8" s="32" t="e">
        <f>SUMIFS(具体项目表!G:G,具体项目表!#REF!,B8,具体项目表!E:E,"续建")</f>
        <v>#REF!</v>
      </c>
      <c r="AN8" s="31" t="e">
        <f>COUNTIFS(具体项目表!#REF!,B8,具体项目表!E:E,"续建",具体项目表!#REF!,"是")</f>
        <v>#REF!</v>
      </c>
      <c r="AO8" s="33" t="e">
        <f>AN8/AK8</f>
        <v>#REF!</v>
      </c>
      <c r="AP8" s="32" t="e">
        <f>SUMIFS(具体项目表!H:H,具体项目表!#REF!,B8,具体项目表!E:E,"续建")</f>
        <v>#REF!</v>
      </c>
      <c r="AQ8" s="33" t="e">
        <f>AP8/AM8</f>
        <v>#REF!</v>
      </c>
      <c r="AR8" s="31" t="e">
        <f>COUNTIFS(具体项目表!#REF!,B8,具体项目表!I:I,"是",具体项目表!E:E,"续建")+COUNTIFS(具体项目表!#REF!,B8,具体项目表!I:I,"无需办理",具体项目表!E:E,"续建")</f>
        <v>#REF!</v>
      </c>
      <c r="AS8" s="33" t="e">
        <f>AR8/AK8</f>
        <v>#REF!</v>
      </c>
      <c r="AT8" s="39" t="e">
        <f>COUNTIFS(具体项目表!#REF!,B8,具体项目表!J:J,"是",具体项目表!E:E,"续建")+COUNTIFS(具体项目表!#REF!,B8,具体项目表!J:J,"无需办理",具体项目表!E:E,"续建")</f>
        <v>#REF!</v>
      </c>
      <c r="AU8" s="33" t="e">
        <f>AT8/AK8</f>
        <v>#REF!</v>
      </c>
      <c r="AV8" s="31" t="e">
        <f>COUNTIFS(具体项目表!#REF!,B8,具体项目表!K:K,"是",具体项目表!E:E,"续建")+COUNTIFS(具体项目表!#REF!,B8,具体项目表!K:K,"无需办理",具体项目表!E:E,"续建")</f>
        <v>#REF!</v>
      </c>
      <c r="AW8" s="33" t="e">
        <f>AV8/AK8</f>
        <v>#REF!</v>
      </c>
      <c r="AX8" s="39" t="e">
        <f>COUNTIFS(具体项目表!#REF!,B8,具体项目表!L:L,"是",具体项目表!E:E,"续建")+COUNTIFS(具体项目表!#REF!,B8,具体项目表!L:L,"无需办理",具体项目表!E:E,"续建")</f>
        <v>#REF!</v>
      </c>
      <c r="AY8" s="33" t="e">
        <f>AX8/AK8</f>
        <v>#REF!</v>
      </c>
      <c r="AZ8" s="39" t="e">
        <f>COUNTIFS(具体项目表!#REF!,B8,具体项目表!M:M,"是",具体项目表!E:E,"续建")+COUNTIFS(具体项目表!#REF!,B8,具体项目表!M:M,"无需办理",具体项目表!E:E,"续建")</f>
        <v>#REF!</v>
      </c>
      <c r="BA8" s="33" t="e">
        <f>AZ8/AK8</f>
        <v>#REF!</v>
      </c>
      <c r="BB8" s="31" t="e">
        <f>COUNTIFS(具体项目表!#REF!,B8,具体项目表!N:N,"是",具体项目表!E:E,"续建")+COUNTIFS(具体项目表!#REF!,B8,具体项目表!N:N,"无需办理",具体项目表!E:E,"续建")</f>
        <v>#REF!</v>
      </c>
      <c r="BC8" s="33" t="e">
        <f>BB8/AK8</f>
        <v>#REF!</v>
      </c>
      <c r="BD8" s="31" t="e">
        <f>COUNTIFS(具体项目表!#REF!,B8,具体项目表!O:O,"是",具体项目表!E:E,"续建")+COUNTIFS(具体项目表!#REF!,B8,具体项目表!O:O,"无需办理",具体项目表!E:E,"续建")</f>
        <v>#REF!</v>
      </c>
      <c r="BE8" s="33" t="e">
        <f>BD8/AK8</f>
        <v>#REF!</v>
      </c>
      <c r="BF8" s="31" t="e">
        <f>COUNTIFS(具体项目表!#REF!,B8,具体项目表!P:P,"是",具体项目表!E:E,"续建")+COUNTIFS(具体项目表!#REF!,B8,具体项目表!P:P,"无需办理",具体项目表!E:E,"续建")</f>
        <v>#REF!</v>
      </c>
      <c r="BG8" s="33" t="e">
        <f>BF8/AK8</f>
        <v>#REF!</v>
      </c>
      <c r="BH8" s="31" t="e">
        <f>COUNTIFS(具体项目表!#REF!,B8,具体项目表!Q:Q,"是",具体项目表!E:E,"续建")+COUNTIFS(具体项目表!#REF!,B8,具体项目表!Q:Q,"无需办理",具体项目表!E:E,"续建")</f>
        <v>#REF!</v>
      </c>
      <c r="BI8" s="33" t="e">
        <f>BH8/AK8</f>
        <v>#REF!</v>
      </c>
      <c r="BJ8" s="31" t="e">
        <f>COUNTIFS(具体项目表!#REF!,B8,具体项目表!R:R,"是",具体项目表!E:E,"续建")+COUNTIFS(具体项目表!#REF!,B8,具体项目表!R:R,"无需办理",具体项目表!E:E,"续建")</f>
        <v>#REF!</v>
      </c>
      <c r="BK8" s="33" t="e">
        <f>BJ8/AK8</f>
        <v>#REF!</v>
      </c>
      <c r="BL8" s="31" t="e">
        <f>COUNTIFS(具体项目表!#REF!,B8,具体项目表!S:S,"是",具体项目表!E:E,"续建")+COUNTIFS(具体项目表!#REF!,B8,具体项目表!S:S,"无需办理",具体项目表!E:E,"续建")</f>
        <v>#REF!</v>
      </c>
      <c r="BM8" s="33" t="e">
        <f>BL8/AK8</f>
        <v>#REF!</v>
      </c>
      <c r="BN8" s="31" t="e">
        <f>COUNTIFS(具体项目表!#REF!,B8,具体项目表!T:T,"是",具体项目表!E:E,"续建")+COUNTIFS(具体项目表!#REF!,B8,具体项目表!T:T,"无需办理",具体项目表!E:E,"续建")</f>
        <v>#REF!</v>
      </c>
      <c r="BO8" s="33" t="e">
        <f>BN8/AK8</f>
        <v>#REF!</v>
      </c>
      <c r="BP8" s="31" t="e">
        <f>COUNTIFS(具体项目表!#REF!,"0",具体项目表!#REF!,B8,具体项目表!E:E,"续建")</f>
        <v>#REF!</v>
      </c>
      <c r="BQ8" s="33" t="e">
        <f>BP8/AK8</f>
        <v>#REF!</v>
      </c>
      <c r="BR8" s="30" t="s">
        <v>221</v>
      </c>
      <c r="BS8" s="31" t="e">
        <f>COUNTIFS(具体项目表!#REF!,B8,具体项目表!E:E,"新建")</f>
        <v>#REF!</v>
      </c>
      <c r="BT8" s="32" t="e">
        <f>SUMIFS(具体项目表!F:F,具体项目表!#REF!,B8,具体项目表!E:E,"新建")</f>
        <v>#REF!</v>
      </c>
      <c r="BU8" s="32" t="e">
        <f>SUMIFS(具体项目表!G:G,具体项目表!#REF!,B8,具体项目表!E:E,"新建")</f>
        <v>#REF!</v>
      </c>
      <c r="BV8" s="31" t="e">
        <f>COUNTIFS(具体项目表!#REF!,B8,具体项目表!E:E,"新建",具体项目表!#REF!,"是")</f>
        <v>#REF!</v>
      </c>
      <c r="BW8" s="33" t="e">
        <f>BV8/BS8</f>
        <v>#REF!</v>
      </c>
      <c r="BX8" s="32" t="e">
        <f>SUMIFS(具体项目表!H:H,具体项目表!#REF!,B8,具体项目表!E:E,"新建")</f>
        <v>#REF!</v>
      </c>
      <c r="BY8" s="33" t="e">
        <f>BX8/BU8</f>
        <v>#REF!</v>
      </c>
      <c r="BZ8" s="31" t="e">
        <f>COUNTIFS(具体项目表!#REF!,B8,具体项目表!I:I,"是",具体项目表!E:E,"新建")+COUNTIFS(具体项目表!#REF!,B8,具体项目表!I:I,"无需办理",具体项目表!E:E,"新建")</f>
        <v>#REF!</v>
      </c>
      <c r="CA8" s="33" t="e">
        <f>BZ8/BS8</f>
        <v>#REF!</v>
      </c>
      <c r="CB8" s="39" t="e">
        <f>COUNTIFS(具体项目表!#REF!,B8,具体项目表!J:J,"是",具体项目表!E:E,"新建")+COUNTIFS(具体项目表!#REF!,B8,具体项目表!J:J,"无需办理",具体项目表!E:E,"新建")</f>
        <v>#REF!</v>
      </c>
      <c r="CC8" s="33" t="e">
        <f>CB8/BS8</f>
        <v>#REF!</v>
      </c>
      <c r="CD8" s="31" t="e">
        <f>COUNTIFS(具体项目表!#REF!,B8,具体项目表!K:K,"是",具体项目表!E:E,"新建")+COUNTIFS(具体项目表!#REF!,B8,具体项目表!K:K,"无需办理",具体项目表!E:E,"新建")</f>
        <v>#REF!</v>
      </c>
      <c r="CE8" s="33" t="e">
        <f>CD8/BS8</f>
        <v>#REF!</v>
      </c>
      <c r="CF8" s="39" t="e">
        <f>COUNTIFS(具体项目表!#REF!,B8,具体项目表!L:L,"是",具体项目表!E:E,"新建")+COUNTIFS(具体项目表!#REF!,B8,具体项目表!L:L,"无需办理",具体项目表!E:E,"新建")</f>
        <v>#REF!</v>
      </c>
      <c r="CG8" s="33" t="e">
        <f>CF8/BS8</f>
        <v>#REF!</v>
      </c>
      <c r="CH8" s="39" t="e">
        <f>COUNTIFS(具体项目表!#REF!,B8,具体项目表!M:M,"是",具体项目表!E:E,"新建")+COUNTIFS(具体项目表!#REF!,B8,具体项目表!M:M,"无需办理",具体项目表!E:E,"新建")</f>
        <v>#REF!</v>
      </c>
      <c r="CI8" s="33" t="e">
        <f>CH8/BS8</f>
        <v>#REF!</v>
      </c>
      <c r="CJ8" s="31" t="e">
        <f>COUNTIFS(具体项目表!#REF!,B8,具体项目表!N:N,"是",具体项目表!E:E,"新建")+COUNTIFS(具体项目表!#REF!,B8,具体项目表!N:N,"无需办理",具体项目表!E:E,"新建")</f>
        <v>#REF!</v>
      </c>
      <c r="CK8" s="33" t="e">
        <f>CJ8/BS8</f>
        <v>#REF!</v>
      </c>
      <c r="CL8" s="31" t="e">
        <f>COUNTIFS(具体项目表!#REF!,B8,具体项目表!O:O,"是",具体项目表!E:E,"新建")+COUNTIFS(具体项目表!#REF!,B8,具体项目表!O:O,"无需办理",具体项目表!E:E,"新建")</f>
        <v>#REF!</v>
      </c>
      <c r="CM8" s="33" t="e">
        <f>CL8/BS8</f>
        <v>#REF!</v>
      </c>
      <c r="CN8" s="31" t="e">
        <f>COUNTIFS(具体项目表!#REF!,B8,具体项目表!P:P,"是",具体项目表!E:E,"新建")+COUNTIFS(具体项目表!#REF!,B8,具体项目表!P:P,"无需办理",具体项目表!E:E,"新建")</f>
        <v>#REF!</v>
      </c>
      <c r="CO8" s="46" t="e">
        <f>CN8/BS8</f>
        <v>#REF!</v>
      </c>
      <c r="CP8" s="31" t="e">
        <f>COUNTIFS(具体项目表!#REF!,B8,具体项目表!Q:Q,"是",具体项目表!E:E,"新建")+COUNTIFS(具体项目表!#REF!,B8,具体项目表!Q:Q,"无需办理",具体项目表!E:E,"新建")</f>
        <v>#REF!</v>
      </c>
      <c r="CQ8" s="46" t="e">
        <f>CP8/BS8</f>
        <v>#REF!</v>
      </c>
      <c r="CR8" s="31" t="e">
        <f>COUNTIFS(具体项目表!#REF!,B8,具体项目表!R:R,"是",具体项目表!E:E,"新建")+COUNTIFS(具体项目表!#REF!,B8,具体项目表!R:R,"无需办理",具体项目表!E:E,"新建")</f>
        <v>#REF!</v>
      </c>
      <c r="CS8" s="33" t="e">
        <f>CR8/BS8</f>
        <v>#REF!</v>
      </c>
      <c r="CT8" s="31" t="e">
        <f>COUNTIFS(具体项目表!#REF!,B8,具体项目表!S:S,"是",具体项目表!E:E,"新建")+COUNTIFS(具体项目表!#REF!,B8,具体项目表!S:S,"无需办理",具体项目表!E:E,"新建")</f>
        <v>#REF!</v>
      </c>
      <c r="CU8" s="33" t="e">
        <f>CT8/BS8</f>
        <v>#REF!</v>
      </c>
      <c r="CV8" s="31" t="e">
        <f>COUNTIFS(具体项目表!#REF!,B8,具体项目表!T:T,"是",具体项目表!E:E,"新建")+COUNTIFS(具体项目表!#REF!,B8,具体项目表!T:T,"无需办理",具体项目表!E:E,"新建")</f>
        <v>#REF!</v>
      </c>
      <c r="CW8" s="33" t="e">
        <f>CV8/BS8</f>
        <v>#REF!</v>
      </c>
      <c r="CX8" s="31" t="e">
        <f>COUNTIFS(具体项目表!#REF!,"0",具体项目表!#REF!,B8,具体项目表!E:E,"新建")</f>
        <v>#REF!</v>
      </c>
      <c r="CY8" s="33" t="e">
        <f>CX8/BS8</f>
        <v>#REF!</v>
      </c>
      <c r="CZ8" s="57" t="e">
        <f>CX8-BS8</f>
        <v>#REF!</v>
      </c>
      <c r="DA8" t="e">
        <f>BZ8+CB8+CD8+CF8+CH8+CL8+CN8+CP8+CR8+CT8+CV8</f>
        <v>#REF!</v>
      </c>
      <c r="DC8" t="e">
        <f>BS8*11</f>
        <v>#REF!</v>
      </c>
      <c r="DD8" t="e">
        <f>DC8-DA8</f>
        <v>#REF!</v>
      </c>
      <c r="DE8" s="58" t="e">
        <f>DA8/DC8</f>
        <v>#REF!</v>
      </c>
    </row>
    <row r="9" ht="40" customHeight="1" spans="1:109">
      <c r="A9" s="30" t="s">
        <v>222</v>
      </c>
      <c r="B9" s="30" t="s">
        <v>222</v>
      </c>
      <c r="C9" s="31" t="e">
        <f>AK9+BS9</f>
        <v>#REF!</v>
      </c>
      <c r="D9" s="32" t="e">
        <f>AL9+BT9</f>
        <v>#REF!</v>
      </c>
      <c r="E9" s="32" t="e">
        <f>AM9+BU9</f>
        <v>#REF!</v>
      </c>
      <c r="F9" s="31" t="e">
        <f>AN9+BV9</f>
        <v>#REF!</v>
      </c>
      <c r="G9" s="33" t="e">
        <f>F9/C9</f>
        <v>#REF!</v>
      </c>
      <c r="H9" s="32" t="e">
        <f>AP9+BX9</f>
        <v>#REF!</v>
      </c>
      <c r="I9" s="33" t="e">
        <f>H9/E9</f>
        <v>#REF!</v>
      </c>
      <c r="J9" s="31" t="e">
        <f>AR9+BZ9</f>
        <v>#REF!</v>
      </c>
      <c r="K9" s="33" t="e">
        <f>J9/C9</f>
        <v>#REF!</v>
      </c>
      <c r="L9" s="39" t="e">
        <f>AT9+CB9</f>
        <v>#REF!</v>
      </c>
      <c r="M9" s="33" t="e">
        <f>L9/C9</f>
        <v>#REF!</v>
      </c>
      <c r="N9" s="31" t="e">
        <f>AV9+CD9</f>
        <v>#REF!</v>
      </c>
      <c r="O9" s="33" t="e">
        <f>N9/C9</f>
        <v>#REF!</v>
      </c>
      <c r="P9" s="39" t="e">
        <f>AX9+CF9</f>
        <v>#REF!</v>
      </c>
      <c r="Q9" s="33" t="e">
        <f>P9/C9</f>
        <v>#REF!</v>
      </c>
      <c r="R9" s="39" t="e">
        <f>AZ9+CH9</f>
        <v>#REF!</v>
      </c>
      <c r="S9" s="33" t="e">
        <f>R9/C9</f>
        <v>#REF!</v>
      </c>
      <c r="T9" s="31" t="e">
        <f>BB9+CJ9</f>
        <v>#REF!</v>
      </c>
      <c r="U9" s="33" t="e">
        <f>T9/C9</f>
        <v>#REF!</v>
      </c>
      <c r="V9" s="31" t="e">
        <f>BD9+CL9</f>
        <v>#REF!</v>
      </c>
      <c r="W9" s="33" t="e">
        <f>V9/C9</f>
        <v>#REF!</v>
      </c>
      <c r="X9" s="31" t="e">
        <f>BF9+CN9</f>
        <v>#REF!</v>
      </c>
      <c r="Y9" s="33" t="e">
        <f>X9/C9</f>
        <v>#REF!</v>
      </c>
      <c r="Z9" s="31" t="e">
        <f>BH9+CP9</f>
        <v>#REF!</v>
      </c>
      <c r="AA9" s="33" t="e">
        <f>Z9/C9</f>
        <v>#REF!</v>
      </c>
      <c r="AB9" s="31" t="e">
        <f>BJ9+CR9</f>
        <v>#REF!</v>
      </c>
      <c r="AC9" s="33" t="e">
        <f>AB9/C9</f>
        <v>#REF!</v>
      </c>
      <c r="AD9" s="31" t="e">
        <f>BL9+CT9</f>
        <v>#REF!</v>
      </c>
      <c r="AE9" s="33" t="e">
        <f>AD9/C9</f>
        <v>#REF!</v>
      </c>
      <c r="AF9" s="31" t="e">
        <f>BN9+CV9</f>
        <v>#REF!</v>
      </c>
      <c r="AG9" s="33" t="e">
        <f>AF9/C9</f>
        <v>#REF!</v>
      </c>
      <c r="AH9" s="34" t="e">
        <f>BP9+CX9</f>
        <v>#REF!</v>
      </c>
      <c r="AI9" s="33" t="e">
        <f>AH9/C9</f>
        <v>#REF!</v>
      </c>
      <c r="AJ9" s="29" t="s">
        <v>222</v>
      </c>
      <c r="AK9" s="31" t="e">
        <f>COUNTIFS(具体项目表!#REF!,B9,具体项目表!E:E,"续建")</f>
        <v>#REF!</v>
      </c>
      <c r="AL9" s="32" t="e">
        <f>SUMIFS(具体项目表!F:F,具体项目表!#REF!,B9,具体项目表!E:E,"续建")</f>
        <v>#REF!</v>
      </c>
      <c r="AM9" s="32" t="e">
        <f>SUMIFS(具体项目表!G:G,具体项目表!#REF!,B9,具体项目表!E:E,"续建")</f>
        <v>#REF!</v>
      </c>
      <c r="AN9" s="31" t="e">
        <f>COUNTIFS(具体项目表!#REF!,B9,具体项目表!E:E,"续建",具体项目表!#REF!,"是")</f>
        <v>#REF!</v>
      </c>
      <c r="AO9" s="33" t="e">
        <f>AN9/AK9</f>
        <v>#REF!</v>
      </c>
      <c r="AP9" s="32" t="e">
        <f>SUMIFS(具体项目表!H:H,具体项目表!#REF!,B9,具体项目表!E:E,"续建")</f>
        <v>#REF!</v>
      </c>
      <c r="AQ9" s="33" t="e">
        <f>AP9/AM9</f>
        <v>#REF!</v>
      </c>
      <c r="AR9" s="31" t="e">
        <f>COUNTIFS(具体项目表!#REF!,B9,具体项目表!I:I,"是",具体项目表!E:E,"续建")+COUNTIFS(具体项目表!#REF!,B9,具体项目表!I:I,"无需办理",具体项目表!E:E,"续建")</f>
        <v>#REF!</v>
      </c>
      <c r="AS9" s="33" t="e">
        <f>AR9/AK9</f>
        <v>#REF!</v>
      </c>
      <c r="AT9" s="39" t="e">
        <f>COUNTIFS(具体项目表!#REF!,B9,具体项目表!J:J,"是",具体项目表!E:E,"续建")+COUNTIFS(具体项目表!#REF!,B9,具体项目表!J:J,"无需办理",具体项目表!E:E,"续建")</f>
        <v>#REF!</v>
      </c>
      <c r="AU9" s="33" t="e">
        <f>AT9/AK9</f>
        <v>#REF!</v>
      </c>
      <c r="AV9" s="31" t="e">
        <f>COUNTIFS(具体项目表!#REF!,B9,具体项目表!K:K,"是",具体项目表!E:E,"续建")+COUNTIFS(具体项目表!#REF!,B9,具体项目表!K:K,"无需办理",具体项目表!E:E,"续建")</f>
        <v>#REF!</v>
      </c>
      <c r="AW9" s="33" t="e">
        <f>AV9/AK9</f>
        <v>#REF!</v>
      </c>
      <c r="AX9" s="39" t="e">
        <f>COUNTIFS(具体项目表!#REF!,B9,具体项目表!L:L,"是",具体项目表!E:E,"续建")+COUNTIFS(具体项目表!#REF!,B9,具体项目表!L:L,"无需办理",具体项目表!E:E,"续建")</f>
        <v>#REF!</v>
      </c>
      <c r="AY9" s="33" t="e">
        <f>AX9/AK9</f>
        <v>#REF!</v>
      </c>
      <c r="AZ9" s="39" t="e">
        <f>COUNTIFS(具体项目表!#REF!,B9,具体项目表!M:M,"是",具体项目表!E:E,"续建")+COUNTIFS(具体项目表!#REF!,B9,具体项目表!M:M,"无需办理",具体项目表!E:E,"续建")</f>
        <v>#REF!</v>
      </c>
      <c r="BA9" s="33" t="e">
        <f>AZ9/AK9</f>
        <v>#REF!</v>
      </c>
      <c r="BB9" s="31" t="e">
        <f>COUNTIFS(具体项目表!#REF!,B9,具体项目表!N:N,"是",具体项目表!E:E,"续建")+COUNTIFS(具体项目表!#REF!,B9,具体项目表!N:N,"无需办理",具体项目表!E:E,"续建")</f>
        <v>#REF!</v>
      </c>
      <c r="BC9" s="33" t="e">
        <f>BB9/AK9</f>
        <v>#REF!</v>
      </c>
      <c r="BD9" s="31" t="e">
        <f>COUNTIFS(具体项目表!#REF!,B9,具体项目表!O:O,"是",具体项目表!E:E,"续建")+COUNTIFS(具体项目表!#REF!,B9,具体项目表!O:O,"无需办理",具体项目表!E:E,"续建")</f>
        <v>#REF!</v>
      </c>
      <c r="BE9" s="33" t="e">
        <f>BD9/AK9</f>
        <v>#REF!</v>
      </c>
      <c r="BF9" s="31" t="e">
        <f>COUNTIFS(具体项目表!#REF!,B9,具体项目表!P:P,"是",具体项目表!E:E,"续建")+COUNTIFS(具体项目表!#REF!,B9,具体项目表!P:P,"无需办理",具体项目表!E:E,"续建")</f>
        <v>#REF!</v>
      </c>
      <c r="BG9" s="33" t="e">
        <f>BF9/AK9</f>
        <v>#REF!</v>
      </c>
      <c r="BH9" s="31" t="e">
        <f>COUNTIFS(具体项目表!#REF!,B9,具体项目表!Q:Q,"是",具体项目表!E:E,"续建")+COUNTIFS(具体项目表!#REF!,B9,具体项目表!Q:Q,"无需办理",具体项目表!E:E,"续建")</f>
        <v>#REF!</v>
      </c>
      <c r="BI9" s="33" t="e">
        <f>BH9/AK9</f>
        <v>#REF!</v>
      </c>
      <c r="BJ9" s="31" t="e">
        <f>COUNTIFS(具体项目表!#REF!,B9,具体项目表!R:R,"是",具体项目表!E:E,"续建")+COUNTIFS(具体项目表!#REF!,B9,具体项目表!R:R,"无需办理",具体项目表!E:E,"续建")</f>
        <v>#REF!</v>
      </c>
      <c r="BK9" s="33" t="e">
        <f>BJ9/AK9</f>
        <v>#REF!</v>
      </c>
      <c r="BL9" s="31" t="e">
        <f>COUNTIFS(具体项目表!#REF!,B9,具体项目表!S:S,"是",具体项目表!E:E,"续建")+COUNTIFS(具体项目表!#REF!,B9,具体项目表!S:S,"无需办理",具体项目表!E:E,"续建")</f>
        <v>#REF!</v>
      </c>
      <c r="BM9" s="33" t="e">
        <f>BL9/AK9</f>
        <v>#REF!</v>
      </c>
      <c r="BN9" s="31" t="e">
        <f>COUNTIFS(具体项目表!#REF!,B9,具体项目表!T:T,"是",具体项目表!E:E,"续建")+COUNTIFS(具体项目表!#REF!,B9,具体项目表!T:T,"无需办理",具体项目表!E:E,"续建")</f>
        <v>#REF!</v>
      </c>
      <c r="BO9" s="33" t="e">
        <f>BN9/AK9</f>
        <v>#REF!</v>
      </c>
      <c r="BP9" s="31" t="e">
        <f>COUNTIFS(具体项目表!#REF!,"0",具体项目表!#REF!,B9,具体项目表!E:E,"续建")</f>
        <v>#REF!</v>
      </c>
      <c r="BQ9" s="33" t="e">
        <f>BP9/AK9</f>
        <v>#REF!</v>
      </c>
      <c r="BR9" s="30" t="s">
        <v>222</v>
      </c>
      <c r="BS9" s="31" t="e">
        <f>COUNTIFS(具体项目表!#REF!,B9,具体项目表!E:E,"新建")</f>
        <v>#REF!</v>
      </c>
      <c r="BT9" s="32" t="e">
        <f>SUMIFS(具体项目表!F:F,具体项目表!#REF!,B9,具体项目表!E:E,"新建")</f>
        <v>#REF!</v>
      </c>
      <c r="BU9" s="32" t="e">
        <f>SUMIFS(具体项目表!G:G,具体项目表!#REF!,B9,具体项目表!E:E,"新建")</f>
        <v>#REF!</v>
      </c>
      <c r="BV9" s="31" t="e">
        <f>COUNTIFS(具体项目表!#REF!,B9,具体项目表!E:E,"新建",具体项目表!#REF!,"是")</f>
        <v>#REF!</v>
      </c>
      <c r="BW9" s="33" t="e">
        <f>BV9/BS9</f>
        <v>#REF!</v>
      </c>
      <c r="BX9" s="32" t="e">
        <f>SUMIFS(具体项目表!H:H,具体项目表!#REF!,B9,具体项目表!E:E,"新建")</f>
        <v>#REF!</v>
      </c>
      <c r="BY9" s="33" t="e">
        <f>BX9/BU9</f>
        <v>#REF!</v>
      </c>
      <c r="BZ9" s="31" t="e">
        <f>COUNTIFS(具体项目表!#REF!,B9,具体项目表!I:I,"是",具体项目表!E:E,"新建")+COUNTIFS(具体项目表!#REF!,B9,具体项目表!I:I,"无需办理",具体项目表!E:E,"新建")</f>
        <v>#REF!</v>
      </c>
      <c r="CA9" s="33" t="e">
        <f>BZ9/BS9</f>
        <v>#REF!</v>
      </c>
      <c r="CB9" s="39" t="e">
        <f>COUNTIFS(具体项目表!#REF!,B9,具体项目表!J:J,"是",具体项目表!E:E,"新建")+COUNTIFS(具体项目表!#REF!,B9,具体项目表!J:J,"无需办理",具体项目表!E:E,"新建")</f>
        <v>#REF!</v>
      </c>
      <c r="CC9" s="33" t="e">
        <f>CB9/BS9</f>
        <v>#REF!</v>
      </c>
      <c r="CD9" s="31" t="e">
        <f>COUNTIFS(具体项目表!#REF!,B9,具体项目表!K:K,"是",具体项目表!E:E,"新建")+COUNTIFS(具体项目表!#REF!,B9,具体项目表!K:K,"无需办理",具体项目表!E:E,"新建")</f>
        <v>#REF!</v>
      </c>
      <c r="CE9" s="33" t="e">
        <f>CD9/BS9</f>
        <v>#REF!</v>
      </c>
      <c r="CF9" s="39" t="e">
        <f>COUNTIFS(具体项目表!#REF!,B9,具体项目表!L:L,"是",具体项目表!E:E,"新建")+COUNTIFS(具体项目表!#REF!,B9,具体项目表!L:L,"无需办理",具体项目表!E:E,"新建")</f>
        <v>#REF!</v>
      </c>
      <c r="CG9" s="33" t="e">
        <f>CF9/BS9</f>
        <v>#REF!</v>
      </c>
      <c r="CH9" s="39" t="e">
        <f>COUNTIFS(具体项目表!#REF!,B9,具体项目表!M:M,"是",具体项目表!E:E,"新建")+COUNTIFS(具体项目表!#REF!,B9,具体项目表!M:M,"无需办理",具体项目表!E:E,"新建")</f>
        <v>#REF!</v>
      </c>
      <c r="CI9" s="33" t="e">
        <f>CH9/BS9</f>
        <v>#REF!</v>
      </c>
      <c r="CJ9" s="31" t="e">
        <f>COUNTIFS(具体项目表!#REF!,B9,具体项目表!N:N,"是",具体项目表!E:E,"新建")+COUNTIFS(具体项目表!#REF!,B9,具体项目表!N:N,"无需办理",具体项目表!E:E,"新建")</f>
        <v>#REF!</v>
      </c>
      <c r="CK9" s="33" t="e">
        <f>CJ9/BS9</f>
        <v>#REF!</v>
      </c>
      <c r="CL9" s="31" t="e">
        <f>COUNTIFS(具体项目表!#REF!,B9,具体项目表!O:O,"是",具体项目表!E:E,"新建")+COUNTIFS(具体项目表!#REF!,B9,具体项目表!O:O,"无需办理",具体项目表!E:E,"新建")</f>
        <v>#REF!</v>
      </c>
      <c r="CM9" s="33" t="e">
        <f>CL9/BS9</f>
        <v>#REF!</v>
      </c>
      <c r="CN9" s="31" t="e">
        <f>COUNTIFS(具体项目表!#REF!,B9,具体项目表!P:P,"是",具体项目表!E:E,"新建")+COUNTIFS(具体项目表!#REF!,B9,具体项目表!P:P,"无需办理",具体项目表!E:E,"新建")</f>
        <v>#REF!</v>
      </c>
      <c r="CO9" s="46" t="e">
        <f>CN9/BS9</f>
        <v>#REF!</v>
      </c>
      <c r="CP9" s="31" t="e">
        <f>COUNTIFS(具体项目表!#REF!,B9,具体项目表!Q:Q,"是",具体项目表!E:E,"新建")+COUNTIFS(具体项目表!#REF!,B9,具体项目表!Q:Q,"无需办理",具体项目表!E:E,"新建")</f>
        <v>#REF!</v>
      </c>
      <c r="CQ9" s="46" t="e">
        <f>CP9/BS9</f>
        <v>#REF!</v>
      </c>
      <c r="CR9" s="31" t="e">
        <f>COUNTIFS(具体项目表!#REF!,B9,具体项目表!R:R,"是",具体项目表!E:E,"新建")+COUNTIFS(具体项目表!#REF!,B9,具体项目表!R:R,"无需办理",具体项目表!E:E,"新建")</f>
        <v>#REF!</v>
      </c>
      <c r="CS9" s="33" t="e">
        <f>CR9/BS9</f>
        <v>#REF!</v>
      </c>
      <c r="CT9" s="31" t="e">
        <f>COUNTIFS(具体项目表!#REF!,B9,具体项目表!S:S,"是",具体项目表!E:E,"新建")+COUNTIFS(具体项目表!#REF!,B9,具体项目表!S:S,"无需办理",具体项目表!E:E,"新建")</f>
        <v>#REF!</v>
      </c>
      <c r="CU9" s="33" t="e">
        <f>CT9/BS9</f>
        <v>#REF!</v>
      </c>
      <c r="CV9" s="31" t="e">
        <f>COUNTIFS(具体项目表!#REF!,B9,具体项目表!T:T,"是",具体项目表!E:E,"新建")+COUNTIFS(具体项目表!#REF!,B9,具体项目表!T:T,"无需办理",具体项目表!E:E,"新建")</f>
        <v>#REF!</v>
      </c>
      <c r="CW9" s="33" t="e">
        <f>CV9/BS9</f>
        <v>#REF!</v>
      </c>
      <c r="CX9" s="31" t="e">
        <f>COUNTIFS(具体项目表!#REF!,"0",具体项目表!#REF!,B9,具体项目表!E:E,"新建")</f>
        <v>#REF!</v>
      </c>
      <c r="CY9" s="33" t="e">
        <f>CX9/BS9</f>
        <v>#REF!</v>
      </c>
      <c r="CZ9" s="57" t="e">
        <f>CX9-BS9</f>
        <v>#REF!</v>
      </c>
      <c r="DA9" t="e">
        <f>BZ9+CB9+CD9+CF9+CH9+CL9+CN9+CP9+CR9+CT9+CV9</f>
        <v>#REF!</v>
      </c>
      <c r="DC9" t="e">
        <f>BS9*11</f>
        <v>#REF!</v>
      </c>
      <c r="DD9" t="e">
        <f>DC9-DA9</f>
        <v>#REF!</v>
      </c>
      <c r="DE9" s="58" t="e">
        <f>DA9/DC9</f>
        <v>#REF!</v>
      </c>
    </row>
    <row r="10" ht="40" customHeight="1" spans="1:109">
      <c r="A10" s="30" t="s">
        <v>223</v>
      </c>
      <c r="B10" s="30" t="s">
        <v>223</v>
      </c>
      <c r="C10" s="31" t="e">
        <f>AK10+BS10</f>
        <v>#REF!</v>
      </c>
      <c r="D10" s="32" t="e">
        <f>AL10+BT10</f>
        <v>#REF!</v>
      </c>
      <c r="E10" s="32" t="e">
        <f>AM10+BU10</f>
        <v>#REF!</v>
      </c>
      <c r="F10" s="31" t="e">
        <f>AN10+BV10</f>
        <v>#REF!</v>
      </c>
      <c r="G10" s="33" t="e">
        <f>F10/C10</f>
        <v>#REF!</v>
      </c>
      <c r="H10" s="32" t="e">
        <f>AP10+BX10</f>
        <v>#REF!</v>
      </c>
      <c r="I10" s="33" t="e">
        <f>H10/E10</f>
        <v>#REF!</v>
      </c>
      <c r="J10" s="31" t="e">
        <f>AR10+BZ10</f>
        <v>#REF!</v>
      </c>
      <c r="K10" s="33" t="e">
        <f>J10/C10</f>
        <v>#REF!</v>
      </c>
      <c r="L10" s="39" t="e">
        <f>AT10+CB10</f>
        <v>#REF!</v>
      </c>
      <c r="M10" s="33" t="e">
        <f>L10/C10</f>
        <v>#REF!</v>
      </c>
      <c r="N10" s="31" t="e">
        <f>AV10+CD10</f>
        <v>#REF!</v>
      </c>
      <c r="O10" s="33" t="e">
        <f>N10/C10</f>
        <v>#REF!</v>
      </c>
      <c r="P10" s="39" t="e">
        <f>AX10+CF10</f>
        <v>#REF!</v>
      </c>
      <c r="Q10" s="33" t="e">
        <f>P10/C10</f>
        <v>#REF!</v>
      </c>
      <c r="R10" s="39" t="e">
        <f>AZ10+CH10</f>
        <v>#REF!</v>
      </c>
      <c r="S10" s="33" t="e">
        <f>R10/C10</f>
        <v>#REF!</v>
      </c>
      <c r="T10" s="31" t="e">
        <f>BB10+CJ10</f>
        <v>#REF!</v>
      </c>
      <c r="U10" s="33" t="e">
        <f>T10/C10</f>
        <v>#REF!</v>
      </c>
      <c r="V10" s="31" t="e">
        <f>BD10+CL10</f>
        <v>#REF!</v>
      </c>
      <c r="W10" s="33" t="e">
        <f>V10/C10</f>
        <v>#REF!</v>
      </c>
      <c r="X10" s="31" t="e">
        <f>BF10+CN10</f>
        <v>#REF!</v>
      </c>
      <c r="Y10" s="33" t="e">
        <f>X10/C10</f>
        <v>#REF!</v>
      </c>
      <c r="Z10" s="31" t="e">
        <f>BH10+CP10</f>
        <v>#REF!</v>
      </c>
      <c r="AA10" s="33" t="e">
        <f>Z10/C10</f>
        <v>#REF!</v>
      </c>
      <c r="AB10" s="31" t="e">
        <f>BJ10+CR10</f>
        <v>#REF!</v>
      </c>
      <c r="AC10" s="33" t="e">
        <f>AB10/C10</f>
        <v>#REF!</v>
      </c>
      <c r="AD10" s="31" t="e">
        <f>BL10+CT10</f>
        <v>#REF!</v>
      </c>
      <c r="AE10" s="33" t="e">
        <f>AD10/C10</f>
        <v>#REF!</v>
      </c>
      <c r="AF10" s="31" t="e">
        <f>BN10+CV10</f>
        <v>#REF!</v>
      </c>
      <c r="AG10" s="33" t="e">
        <f>AF10/C10</f>
        <v>#REF!</v>
      </c>
      <c r="AH10" s="34" t="e">
        <f>BP10+CX10</f>
        <v>#REF!</v>
      </c>
      <c r="AI10" s="33" t="e">
        <f>AH10/C10</f>
        <v>#REF!</v>
      </c>
      <c r="AJ10" s="29" t="s">
        <v>223</v>
      </c>
      <c r="AK10" s="31" t="e">
        <f>COUNTIFS(具体项目表!#REF!,B10,具体项目表!E:E,"续建")</f>
        <v>#REF!</v>
      </c>
      <c r="AL10" s="32" t="e">
        <f>SUMIFS(具体项目表!F:F,具体项目表!#REF!,B10,具体项目表!E:E,"续建")</f>
        <v>#REF!</v>
      </c>
      <c r="AM10" s="32" t="e">
        <f>SUMIFS(具体项目表!G:G,具体项目表!#REF!,B10,具体项目表!E:E,"续建")</f>
        <v>#REF!</v>
      </c>
      <c r="AN10" s="31" t="e">
        <f>COUNTIFS(具体项目表!#REF!,B10,具体项目表!E:E,"续建",具体项目表!#REF!,"是")</f>
        <v>#REF!</v>
      </c>
      <c r="AO10" s="33" t="e">
        <f>AN10/AK10</f>
        <v>#REF!</v>
      </c>
      <c r="AP10" s="32" t="e">
        <f>SUMIFS(具体项目表!H:H,具体项目表!#REF!,B10,具体项目表!E:E,"续建")</f>
        <v>#REF!</v>
      </c>
      <c r="AQ10" s="33" t="e">
        <f>AP10/AM10</f>
        <v>#REF!</v>
      </c>
      <c r="AR10" s="31" t="e">
        <f>COUNTIFS(具体项目表!#REF!,B10,具体项目表!I:I,"是",具体项目表!E:E,"续建")+COUNTIFS(具体项目表!#REF!,B10,具体项目表!I:I,"无需办理",具体项目表!E:E,"续建")</f>
        <v>#REF!</v>
      </c>
      <c r="AS10" s="33" t="e">
        <f>AR10/AK10</f>
        <v>#REF!</v>
      </c>
      <c r="AT10" s="39" t="e">
        <f>COUNTIFS(具体项目表!#REF!,B10,具体项目表!J:J,"是",具体项目表!E:E,"续建")+COUNTIFS(具体项目表!#REF!,B10,具体项目表!J:J,"无需办理",具体项目表!E:E,"续建")</f>
        <v>#REF!</v>
      </c>
      <c r="AU10" s="33" t="e">
        <f>AT10/AK10</f>
        <v>#REF!</v>
      </c>
      <c r="AV10" s="31" t="e">
        <f>COUNTIFS(具体项目表!#REF!,B10,具体项目表!K:K,"是",具体项目表!E:E,"续建")+COUNTIFS(具体项目表!#REF!,B10,具体项目表!K:K,"无需办理",具体项目表!E:E,"续建")</f>
        <v>#REF!</v>
      </c>
      <c r="AW10" s="33" t="e">
        <f>AV10/AK10</f>
        <v>#REF!</v>
      </c>
      <c r="AX10" s="39" t="e">
        <f>COUNTIFS(具体项目表!#REF!,B10,具体项目表!L:L,"是",具体项目表!E:E,"续建")+COUNTIFS(具体项目表!#REF!,B10,具体项目表!L:L,"无需办理",具体项目表!E:E,"续建")</f>
        <v>#REF!</v>
      </c>
      <c r="AY10" s="33" t="e">
        <f>AX10/AK10</f>
        <v>#REF!</v>
      </c>
      <c r="AZ10" s="39" t="e">
        <f>COUNTIFS(具体项目表!#REF!,B10,具体项目表!M:M,"是",具体项目表!E:E,"续建")+COUNTIFS(具体项目表!#REF!,B10,具体项目表!M:M,"无需办理",具体项目表!E:E,"续建")</f>
        <v>#REF!</v>
      </c>
      <c r="BA10" s="33" t="e">
        <f>AZ10/AK10</f>
        <v>#REF!</v>
      </c>
      <c r="BB10" s="31" t="e">
        <f>COUNTIFS(具体项目表!#REF!,B10,具体项目表!N:N,"是",具体项目表!E:E,"续建")+COUNTIFS(具体项目表!#REF!,B10,具体项目表!N:N,"无需办理",具体项目表!E:E,"续建")</f>
        <v>#REF!</v>
      </c>
      <c r="BC10" s="33" t="e">
        <f>BB10/AK10</f>
        <v>#REF!</v>
      </c>
      <c r="BD10" s="31" t="e">
        <f>COUNTIFS(具体项目表!#REF!,B10,具体项目表!O:O,"是",具体项目表!E:E,"续建")+COUNTIFS(具体项目表!#REF!,B10,具体项目表!O:O,"无需办理",具体项目表!E:E,"续建")</f>
        <v>#REF!</v>
      </c>
      <c r="BE10" s="33" t="e">
        <f>BD10/AK10</f>
        <v>#REF!</v>
      </c>
      <c r="BF10" s="31" t="e">
        <f>COUNTIFS(具体项目表!#REF!,B10,具体项目表!P:P,"是",具体项目表!E:E,"续建")+COUNTIFS(具体项目表!#REF!,B10,具体项目表!P:P,"无需办理",具体项目表!E:E,"续建")</f>
        <v>#REF!</v>
      </c>
      <c r="BG10" s="33" t="e">
        <f>BF10/AK10</f>
        <v>#REF!</v>
      </c>
      <c r="BH10" s="31" t="e">
        <f>COUNTIFS(具体项目表!#REF!,B10,具体项目表!Q:Q,"是",具体项目表!E:E,"续建")+COUNTIFS(具体项目表!#REF!,B10,具体项目表!Q:Q,"无需办理",具体项目表!E:E,"续建")</f>
        <v>#REF!</v>
      </c>
      <c r="BI10" s="33" t="e">
        <f>BH10/AK10</f>
        <v>#REF!</v>
      </c>
      <c r="BJ10" s="31" t="e">
        <f>COUNTIFS(具体项目表!#REF!,B10,具体项目表!R:R,"是",具体项目表!E:E,"续建")+COUNTIFS(具体项目表!#REF!,B10,具体项目表!R:R,"无需办理",具体项目表!E:E,"续建")</f>
        <v>#REF!</v>
      </c>
      <c r="BK10" s="33" t="e">
        <f>BJ10/AK10</f>
        <v>#REF!</v>
      </c>
      <c r="BL10" s="31" t="e">
        <f>COUNTIFS(具体项目表!#REF!,B10,具体项目表!S:S,"是",具体项目表!E:E,"续建")+COUNTIFS(具体项目表!#REF!,B10,具体项目表!S:S,"无需办理",具体项目表!E:E,"续建")</f>
        <v>#REF!</v>
      </c>
      <c r="BM10" s="33" t="e">
        <f>BL10/AK10</f>
        <v>#REF!</v>
      </c>
      <c r="BN10" s="31" t="e">
        <f>COUNTIFS(具体项目表!#REF!,B10,具体项目表!T:T,"是",具体项目表!E:E,"续建")+COUNTIFS(具体项目表!#REF!,B10,具体项目表!T:T,"无需办理",具体项目表!E:E,"续建")</f>
        <v>#REF!</v>
      </c>
      <c r="BO10" s="33" t="e">
        <f>BN10/AK10</f>
        <v>#REF!</v>
      </c>
      <c r="BP10" s="31" t="e">
        <f>COUNTIFS(具体项目表!#REF!,"0",具体项目表!#REF!,B10,具体项目表!E:E,"续建")</f>
        <v>#REF!</v>
      </c>
      <c r="BQ10" s="33" t="e">
        <f>BP10/AK10</f>
        <v>#REF!</v>
      </c>
      <c r="BR10" s="30" t="s">
        <v>223</v>
      </c>
      <c r="BS10" s="31" t="e">
        <f>COUNTIFS(具体项目表!#REF!,B10,具体项目表!E:E,"新建")</f>
        <v>#REF!</v>
      </c>
      <c r="BT10" s="32" t="e">
        <f>SUMIFS(具体项目表!F:F,具体项目表!#REF!,B10,具体项目表!E:E,"新建")</f>
        <v>#REF!</v>
      </c>
      <c r="BU10" s="32" t="e">
        <f>SUMIFS(具体项目表!G:G,具体项目表!#REF!,B10,具体项目表!E:E,"新建")</f>
        <v>#REF!</v>
      </c>
      <c r="BV10" s="31" t="e">
        <f>COUNTIFS(具体项目表!#REF!,B10,具体项目表!E:E,"新建",具体项目表!#REF!,"是")</f>
        <v>#REF!</v>
      </c>
      <c r="BW10" s="33" t="e">
        <f>BV10/BS10</f>
        <v>#REF!</v>
      </c>
      <c r="BX10" s="32" t="e">
        <f>SUMIFS(具体项目表!H:H,具体项目表!#REF!,B10,具体项目表!E:E,"新建")</f>
        <v>#REF!</v>
      </c>
      <c r="BY10" s="33" t="e">
        <f>BX10/BU10</f>
        <v>#REF!</v>
      </c>
      <c r="BZ10" s="31" t="e">
        <f>COUNTIFS(具体项目表!#REF!,B10,具体项目表!I:I,"是",具体项目表!E:E,"新建")+COUNTIFS(具体项目表!#REF!,B10,具体项目表!I:I,"无需办理",具体项目表!E:E,"新建")</f>
        <v>#REF!</v>
      </c>
      <c r="CA10" s="33" t="e">
        <f>BZ10/BS10</f>
        <v>#REF!</v>
      </c>
      <c r="CB10" s="39" t="e">
        <f>COUNTIFS(具体项目表!#REF!,B10,具体项目表!J:J,"是",具体项目表!E:E,"新建")+COUNTIFS(具体项目表!#REF!,B10,具体项目表!J:J,"无需办理",具体项目表!E:E,"新建")</f>
        <v>#REF!</v>
      </c>
      <c r="CC10" s="33" t="e">
        <f>CB10/BS10</f>
        <v>#REF!</v>
      </c>
      <c r="CD10" s="31" t="e">
        <f>COUNTIFS(具体项目表!#REF!,B10,具体项目表!K:K,"是",具体项目表!E:E,"新建")+COUNTIFS(具体项目表!#REF!,B10,具体项目表!K:K,"无需办理",具体项目表!E:E,"新建")</f>
        <v>#REF!</v>
      </c>
      <c r="CE10" s="33" t="e">
        <f>CD10/BS10</f>
        <v>#REF!</v>
      </c>
      <c r="CF10" s="39" t="e">
        <f>COUNTIFS(具体项目表!#REF!,B10,具体项目表!L:L,"是",具体项目表!E:E,"新建")+COUNTIFS(具体项目表!#REF!,B10,具体项目表!L:L,"无需办理",具体项目表!E:E,"新建")</f>
        <v>#REF!</v>
      </c>
      <c r="CG10" s="33" t="e">
        <f>CF10/BS10</f>
        <v>#REF!</v>
      </c>
      <c r="CH10" s="39" t="e">
        <f>COUNTIFS(具体项目表!#REF!,B10,具体项目表!M:M,"是",具体项目表!E:E,"新建")+COUNTIFS(具体项目表!#REF!,B10,具体项目表!M:M,"无需办理",具体项目表!E:E,"新建")</f>
        <v>#REF!</v>
      </c>
      <c r="CI10" s="33" t="e">
        <f>CH10/BS10</f>
        <v>#REF!</v>
      </c>
      <c r="CJ10" s="31" t="e">
        <f>COUNTIFS(具体项目表!#REF!,B10,具体项目表!N:N,"是",具体项目表!E:E,"新建")+COUNTIFS(具体项目表!#REF!,B10,具体项目表!N:N,"无需办理",具体项目表!E:E,"新建")</f>
        <v>#REF!</v>
      </c>
      <c r="CK10" s="33" t="e">
        <f>CJ10/BS10</f>
        <v>#REF!</v>
      </c>
      <c r="CL10" s="31" t="e">
        <f>COUNTIFS(具体项目表!#REF!,B10,具体项目表!O:O,"是",具体项目表!E:E,"新建")+COUNTIFS(具体项目表!#REF!,B10,具体项目表!O:O,"无需办理",具体项目表!E:E,"新建")</f>
        <v>#REF!</v>
      </c>
      <c r="CM10" s="33" t="e">
        <f>CL10/BS10</f>
        <v>#REF!</v>
      </c>
      <c r="CN10" s="31" t="e">
        <f>COUNTIFS(具体项目表!#REF!,B10,具体项目表!P:P,"是",具体项目表!E:E,"新建")+COUNTIFS(具体项目表!#REF!,B10,具体项目表!P:P,"无需办理",具体项目表!E:E,"新建")</f>
        <v>#REF!</v>
      </c>
      <c r="CO10" s="46" t="e">
        <f>CN10/BS10</f>
        <v>#REF!</v>
      </c>
      <c r="CP10" s="31" t="e">
        <f>COUNTIFS(具体项目表!#REF!,B10,具体项目表!Q:Q,"是",具体项目表!E:E,"新建")+COUNTIFS(具体项目表!#REF!,B10,具体项目表!Q:Q,"无需办理",具体项目表!E:E,"新建")</f>
        <v>#REF!</v>
      </c>
      <c r="CQ10" s="46" t="e">
        <f>CP10/BS10</f>
        <v>#REF!</v>
      </c>
      <c r="CR10" s="31" t="e">
        <f>COUNTIFS(具体项目表!#REF!,B10,具体项目表!R:R,"是",具体项目表!E:E,"新建")+COUNTIFS(具体项目表!#REF!,B10,具体项目表!R:R,"无需办理",具体项目表!E:E,"新建")</f>
        <v>#REF!</v>
      </c>
      <c r="CS10" s="33" t="e">
        <f>CR10/BS10</f>
        <v>#REF!</v>
      </c>
      <c r="CT10" s="31" t="e">
        <f>COUNTIFS(具体项目表!#REF!,B10,具体项目表!S:S,"是",具体项目表!E:E,"新建")+COUNTIFS(具体项目表!#REF!,B10,具体项目表!S:S,"无需办理",具体项目表!E:E,"新建")</f>
        <v>#REF!</v>
      </c>
      <c r="CU10" s="33" t="e">
        <f>CT10/BS10</f>
        <v>#REF!</v>
      </c>
      <c r="CV10" s="31" t="e">
        <f>COUNTIFS(具体项目表!#REF!,B10,具体项目表!T:T,"是",具体项目表!E:E,"新建")+COUNTIFS(具体项目表!#REF!,B10,具体项目表!T:T,"无需办理",具体项目表!E:E,"新建")</f>
        <v>#REF!</v>
      </c>
      <c r="CW10" s="33" t="e">
        <f>CV10/BS10</f>
        <v>#REF!</v>
      </c>
      <c r="CX10" s="31" t="e">
        <f>COUNTIFS(具体项目表!#REF!,"0",具体项目表!#REF!,B10,具体项目表!E:E,"新建")</f>
        <v>#REF!</v>
      </c>
      <c r="CY10" s="33" t="e">
        <f>CX10/BS10</f>
        <v>#REF!</v>
      </c>
      <c r="CZ10" s="57" t="e">
        <f>CX10-BS10</f>
        <v>#REF!</v>
      </c>
      <c r="DA10" t="e">
        <f>BZ10+CB10+CD10+CF10+CH10+CL10+CN10+CP10+CR10+CT10+CV10</f>
        <v>#REF!</v>
      </c>
      <c r="DC10" t="e">
        <f>BS10*11</f>
        <v>#REF!</v>
      </c>
      <c r="DD10" t="e">
        <f>DC10-DA10</f>
        <v>#REF!</v>
      </c>
      <c r="DE10" s="58" t="e">
        <f>DA10/DC10</f>
        <v>#REF!</v>
      </c>
    </row>
    <row r="11" ht="40" customHeight="1" spans="1:109">
      <c r="A11" s="30" t="s">
        <v>224</v>
      </c>
      <c r="B11" s="30" t="s">
        <v>224</v>
      </c>
      <c r="C11" s="31" t="e">
        <f>AK11+BS11</f>
        <v>#REF!</v>
      </c>
      <c r="D11" s="32" t="e">
        <f>AL11+BT11</f>
        <v>#REF!</v>
      </c>
      <c r="E11" s="32" t="e">
        <f>AM11+BU11</f>
        <v>#REF!</v>
      </c>
      <c r="F11" s="31" t="e">
        <f>AN11+BV11</f>
        <v>#REF!</v>
      </c>
      <c r="G11" s="33" t="e">
        <f>F11/C11</f>
        <v>#REF!</v>
      </c>
      <c r="H11" s="32" t="e">
        <f>AP11+BX11</f>
        <v>#REF!</v>
      </c>
      <c r="I11" s="33" t="e">
        <f>H11/E11</f>
        <v>#REF!</v>
      </c>
      <c r="J11" s="31" t="e">
        <f>AR11+BZ11</f>
        <v>#REF!</v>
      </c>
      <c r="K11" s="33" t="e">
        <f>J11/C11</f>
        <v>#REF!</v>
      </c>
      <c r="L11" s="39" t="e">
        <f>AT11+CB11</f>
        <v>#REF!</v>
      </c>
      <c r="M11" s="33" t="e">
        <f>L11/C11</f>
        <v>#REF!</v>
      </c>
      <c r="N11" s="31" t="e">
        <f>AV11+CD11</f>
        <v>#REF!</v>
      </c>
      <c r="O11" s="33" t="e">
        <f>N11/C11</f>
        <v>#REF!</v>
      </c>
      <c r="P11" s="39" t="e">
        <f>AX11+CF11</f>
        <v>#REF!</v>
      </c>
      <c r="Q11" s="33" t="e">
        <f>P11/C11</f>
        <v>#REF!</v>
      </c>
      <c r="R11" s="39" t="e">
        <f>AZ11+CH11</f>
        <v>#REF!</v>
      </c>
      <c r="S11" s="33" t="e">
        <f>R11/C11</f>
        <v>#REF!</v>
      </c>
      <c r="T11" s="31" t="e">
        <f>BB11+CJ11</f>
        <v>#REF!</v>
      </c>
      <c r="U11" s="33" t="e">
        <f>T11/C11</f>
        <v>#REF!</v>
      </c>
      <c r="V11" s="31" t="e">
        <f>BD11+CL11</f>
        <v>#REF!</v>
      </c>
      <c r="W11" s="33" t="e">
        <f>V11/C11</f>
        <v>#REF!</v>
      </c>
      <c r="X11" s="31" t="e">
        <f>BF11+CN11</f>
        <v>#REF!</v>
      </c>
      <c r="Y11" s="33" t="e">
        <f>X11/C11</f>
        <v>#REF!</v>
      </c>
      <c r="Z11" s="31" t="e">
        <f>BH11+CP11</f>
        <v>#REF!</v>
      </c>
      <c r="AA11" s="33" t="e">
        <f>Z11/C11</f>
        <v>#REF!</v>
      </c>
      <c r="AB11" s="31" t="e">
        <f>BJ11+CR11</f>
        <v>#REF!</v>
      </c>
      <c r="AC11" s="33" t="e">
        <f>AB11/C11</f>
        <v>#REF!</v>
      </c>
      <c r="AD11" s="31" t="e">
        <f>BL11+CT11</f>
        <v>#REF!</v>
      </c>
      <c r="AE11" s="33" t="e">
        <f>AD11/C11</f>
        <v>#REF!</v>
      </c>
      <c r="AF11" s="31" t="e">
        <f>BN11+CV11</f>
        <v>#REF!</v>
      </c>
      <c r="AG11" s="33" t="e">
        <f>AF11/C11</f>
        <v>#REF!</v>
      </c>
      <c r="AH11" s="34" t="e">
        <f>BP11+CX11</f>
        <v>#REF!</v>
      </c>
      <c r="AI11" s="33" t="e">
        <f>AH11/C11</f>
        <v>#REF!</v>
      </c>
      <c r="AJ11" s="29" t="s">
        <v>224</v>
      </c>
      <c r="AK11" s="31" t="e">
        <f>COUNTIFS(具体项目表!#REF!,B11,具体项目表!E:E,"续建")</f>
        <v>#REF!</v>
      </c>
      <c r="AL11" s="32" t="e">
        <f>SUMIFS(具体项目表!F:F,具体项目表!#REF!,B11,具体项目表!E:E,"续建")</f>
        <v>#REF!</v>
      </c>
      <c r="AM11" s="32" t="e">
        <f>SUMIFS(具体项目表!G:G,具体项目表!#REF!,B11,具体项目表!E:E,"续建")</f>
        <v>#REF!</v>
      </c>
      <c r="AN11" s="31" t="e">
        <f>COUNTIFS(具体项目表!#REF!,B11,具体项目表!E:E,"续建",具体项目表!#REF!,"是")</f>
        <v>#REF!</v>
      </c>
      <c r="AO11" s="33" t="e">
        <f>AN11/AK11</f>
        <v>#REF!</v>
      </c>
      <c r="AP11" s="32" t="e">
        <f>SUMIFS(具体项目表!H:H,具体项目表!#REF!,B11,具体项目表!E:E,"续建")</f>
        <v>#REF!</v>
      </c>
      <c r="AQ11" s="33" t="e">
        <f>AP11/AM11</f>
        <v>#REF!</v>
      </c>
      <c r="AR11" s="31" t="e">
        <f>COUNTIFS(具体项目表!#REF!,B11,具体项目表!I:I,"是",具体项目表!E:E,"续建")+COUNTIFS(具体项目表!#REF!,B11,具体项目表!I:I,"无需办理",具体项目表!E:E,"续建")</f>
        <v>#REF!</v>
      </c>
      <c r="AS11" s="33" t="e">
        <f>AR11/AK11</f>
        <v>#REF!</v>
      </c>
      <c r="AT11" s="39" t="e">
        <f>COUNTIFS(具体项目表!#REF!,B11,具体项目表!J:J,"是",具体项目表!E:E,"续建")+COUNTIFS(具体项目表!#REF!,B11,具体项目表!J:J,"无需办理",具体项目表!E:E,"续建")</f>
        <v>#REF!</v>
      </c>
      <c r="AU11" s="33" t="e">
        <f>AT11/AK11</f>
        <v>#REF!</v>
      </c>
      <c r="AV11" s="31" t="e">
        <f>COUNTIFS(具体项目表!#REF!,B11,具体项目表!K:K,"是",具体项目表!E:E,"续建")+COUNTIFS(具体项目表!#REF!,B11,具体项目表!K:K,"无需办理",具体项目表!E:E,"续建")</f>
        <v>#REF!</v>
      </c>
      <c r="AW11" s="33" t="e">
        <f>AV11/AK11</f>
        <v>#REF!</v>
      </c>
      <c r="AX11" s="39" t="e">
        <f>COUNTIFS(具体项目表!#REF!,B11,具体项目表!L:L,"是",具体项目表!E:E,"续建")+COUNTIFS(具体项目表!#REF!,B11,具体项目表!L:L,"无需办理",具体项目表!E:E,"续建")</f>
        <v>#REF!</v>
      </c>
      <c r="AY11" s="33" t="e">
        <f>AX11/AK11</f>
        <v>#REF!</v>
      </c>
      <c r="AZ11" s="39" t="e">
        <f>COUNTIFS(具体项目表!#REF!,B11,具体项目表!M:M,"是",具体项目表!E:E,"续建")+COUNTIFS(具体项目表!#REF!,B11,具体项目表!M:M,"无需办理",具体项目表!E:E,"续建")</f>
        <v>#REF!</v>
      </c>
      <c r="BA11" s="33" t="e">
        <f>AZ11/AK11</f>
        <v>#REF!</v>
      </c>
      <c r="BB11" s="31" t="e">
        <f>COUNTIFS(具体项目表!#REF!,B11,具体项目表!N:N,"是",具体项目表!E:E,"续建")+COUNTIFS(具体项目表!#REF!,B11,具体项目表!N:N,"无需办理",具体项目表!E:E,"续建")</f>
        <v>#REF!</v>
      </c>
      <c r="BC11" s="33" t="e">
        <f>BB11/AK11</f>
        <v>#REF!</v>
      </c>
      <c r="BD11" s="31" t="e">
        <f>COUNTIFS(具体项目表!#REF!,B11,具体项目表!O:O,"是",具体项目表!E:E,"续建")+COUNTIFS(具体项目表!#REF!,B11,具体项目表!O:O,"无需办理",具体项目表!E:E,"续建")</f>
        <v>#REF!</v>
      </c>
      <c r="BE11" s="33" t="e">
        <f>BD11/AK11</f>
        <v>#REF!</v>
      </c>
      <c r="BF11" s="31" t="e">
        <f>COUNTIFS(具体项目表!#REF!,B11,具体项目表!P:P,"是",具体项目表!E:E,"续建")+COUNTIFS(具体项目表!#REF!,B11,具体项目表!P:P,"无需办理",具体项目表!E:E,"续建")</f>
        <v>#REF!</v>
      </c>
      <c r="BG11" s="33" t="e">
        <f>BF11/AK11</f>
        <v>#REF!</v>
      </c>
      <c r="BH11" s="31" t="e">
        <f>COUNTIFS(具体项目表!#REF!,B11,具体项目表!Q:Q,"是",具体项目表!E:E,"续建")+COUNTIFS(具体项目表!#REF!,B11,具体项目表!Q:Q,"无需办理",具体项目表!E:E,"续建")</f>
        <v>#REF!</v>
      </c>
      <c r="BI11" s="33" t="e">
        <f>BH11/AK11</f>
        <v>#REF!</v>
      </c>
      <c r="BJ11" s="31" t="e">
        <f>COUNTIFS(具体项目表!#REF!,B11,具体项目表!R:R,"是",具体项目表!E:E,"续建")+COUNTIFS(具体项目表!#REF!,B11,具体项目表!R:R,"无需办理",具体项目表!E:E,"续建")</f>
        <v>#REF!</v>
      </c>
      <c r="BK11" s="33" t="e">
        <f>BJ11/AK11</f>
        <v>#REF!</v>
      </c>
      <c r="BL11" s="31" t="e">
        <f>COUNTIFS(具体项目表!#REF!,B11,具体项目表!S:S,"是",具体项目表!E:E,"续建")+COUNTIFS(具体项目表!#REF!,B11,具体项目表!S:S,"无需办理",具体项目表!E:E,"续建")</f>
        <v>#REF!</v>
      </c>
      <c r="BM11" s="33" t="e">
        <f>BL11/AK11</f>
        <v>#REF!</v>
      </c>
      <c r="BN11" s="31" t="e">
        <f>COUNTIFS(具体项目表!#REF!,B11,具体项目表!T:T,"是",具体项目表!E:E,"续建")+COUNTIFS(具体项目表!#REF!,B11,具体项目表!T:T,"无需办理",具体项目表!E:E,"续建")</f>
        <v>#REF!</v>
      </c>
      <c r="BO11" s="33" t="e">
        <f>BN11/AK11</f>
        <v>#REF!</v>
      </c>
      <c r="BP11" s="31" t="e">
        <f>COUNTIFS(具体项目表!#REF!,"0",具体项目表!#REF!,B11,具体项目表!E:E,"续建")</f>
        <v>#REF!</v>
      </c>
      <c r="BQ11" s="33" t="e">
        <f>BP11/AK11</f>
        <v>#REF!</v>
      </c>
      <c r="BR11" s="30" t="s">
        <v>224</v>
      </c>
      <c r="BS11" s="31" t="e">
        <f>COUNTIFS(具体项目表!#REF!,B11,具体项目表!E:E,"新建")</f>
        <v>#REF!</v>
      </c>
      <c r="BT11" s="32" t="e">
        <f>SUMIFS(具体项目表!F:F,具体项目表!#REF!,B11,具体项目表!E:E,"新建")</f>
        <v>#REF!</v>
      </c>
      <c r="BU11" s="32" t="e">
        <f>SUMIFS(具体项目表!G:G,具体项目表!#REF!,B11,具体项目表!E:E,"新建")</f>
        <v>#REF!</v>
      </c>
      <c r="BV11" s="31" t="e">
        <f>COUNTIFS(具体项目表!#REF!,B11,具体项目表!E:E,"新建",具体项目表!#REF!,"是")</f>
        <v>#REF!</v>
      </c>
      <c r="BW11" s="33" t="e">
        <f>BV11/BS11</f>
        <v>#REF!</v>
      </c>
      <c r="BX11" s="32" t="e">
        <f>SUMIFS(具体项目表!H:H,具体项目表!#REF!,B11,具体项目表!E:E,"新建")</f>
        <v>#REF!</v>
      </c>
      <c r="BY11" s="33" t="e">
        <f>BX11/BU11</f>
        <v>#REF!</v>
      </c>
      <c r="BZ11" s="31" t="e">
        <f>COUNTIFS(具体项目表!#REF!,B11,具体项目表!I:I,"是",具体项目表!E:E,"新建")+COUNTIFS(具体项目表!#REF!,B11,具体项目表!I:I,"无需办理",具体项目表!E:E,"新建")</f>
        <v>#REF!</v>
      </c>
      <c r="CA11" s="33" t="e">
        <f>BZ11/BS11</f>
        <v>#REF!</v>
      </c>
      <c r="CB11" s="39" t="e">
        <f>COUNTIFS(具体项目表!#REF!,B11,具体项目表!J:J,"是",具体项目表!E:E,"新建")+COUNTIFS(具体项目表!#REF!,B11,具体项目表!J:J,"无需办理",具体项目表!E:E,"新建")</f>
        <v>#REF!</v>
      </c>
      <c r="CC11" s="33" t="e">
        <f>CB11/BS11</f>
        <v>#REF!</v>
      </c>
      <c r="CD11" s="31" t="e">
        <f>COUNTIFS(具体项目表!#REF!,B11,具体项目表!K:K,"是",具体项目表!E:E,"新建")+COUNTIFS(具体项目表!#REF!,B11,具体项目表!K:K,"无需办理",具体项目表!E:E,"新建")</f>
        <v>#REF!</v>
      </c>
      <c r="CE11" s="33" t="e">
        <f>CD11/BS11</f>
        <v>#REF!</v>
      </c>
      <c r="CF11" s="39" t="e">
        <f>COUNTIFS(具体项目表!#REF!,B11,具体项目表!L:L,"是",具体项目表!E:E,"新建")+COUNTIFS(具体项目表!#REF!,B11,具体项目表!L:L,"无需办理",具体项目表!E:E,"新建")</f>
        <v>#REF!</v>
      </c>
      <c r="CG11" s="33" t="e">
        <f>CF11/BS11</f>
        <v>#REF!</v>
      </c>
      <c r="CH11" s="39" t="e">
        <f>COUNTIFS(具体项目表!#REF!,B11,具体项目表!M:M,"是",具体项目表!E:E,"新建")+COUNTIFS(具体项目表!#REF!,B11,具体项目表!M:M,"无需办理",具体项目表!E:E,"新建")</f>
        <v>#REF!</v>
      </c>
      <c r="CI11" s="33" t="e">
        <f>CH11/BS11</f>
        <v>#REF!</v>
      </c>
      <c r="CJ11" s="31" t="e">
        <f>COUNTIFS(具体项目表!#REF!,B11,具体项目表!N:N,"是",具体项目表!E:E,"新建")+COUNTIFS(具体项目表!#REF!,B11,具体项目表!N:N,"无需办理",具体项目表!E:E,"新建")</f>
        <v>#REF!</v>
      </c>
      <c r="CK11" s="33" t="e">
        <f>CJ11/BS11</f>
        <v>#REF!</v>
      </c>
      <c r="CL11" s="31" t="e">
        <f>COUNTIFS(具体项目表!#REF!,B11,具体项目表!O:O,"是",具体项目表!E:E,"新建")+COUNTIFS(具体项目表!#REF!,B11,具体项目表!O:O,"无需办理",具体项目表!E:E,"新建")</f>
        <v>#REF!</v>
      </c>
      <c r="CM11" s="33" t="e">
        <f>CL11/BS11</f>
        <v>#REF!</v>
      </c>
      <c r="CN11" s="31" t="e">
        <f>COUNTIFS(具体项目表!#REF!,B11,具体项目表!P:P,"是",具体项目表!E:E,"新建")+COUNTIFS(具体项目表!#REF!,B11,具体项目表!P:P,"无需办理",具体项目表!E:E,"新建")</f>
        <v>#REF!</v>
      </c>
      <c r="CO11" s="46" t="e">
        <f>CN11/BS11</f>
        <v>#REF!</v>
      </c>
      <c r="CP11" s="31" t="e">
        <f>COUNTIFS(具体项目表!#REF!,B11,具体项目表!Q:Q,"是",具体项目表!E:E,"新建")+COUNTIFS(具体项目表!#REF!,B11,具体项目表!Q:Q,"无需办理",具体项目表!E:E,"新建")</f>
        <v>#REF!</v>
      </c>
      <c r="CQ11" s="46" t="e">
        <f>CP11/BS11</f>
        <v>#REF!</v>
      </c>
      <c r="CR11" s="31" t="e">
        <f>COUNTIFS(具体项目表!#REF!,B11,具体项目表!R:R,"是",具体项目表!E:E,"新建")+COUNTIFS(具体项目表!#REF!,B11,具体项目表!R:R,"无需办理",具体项目表!E:E,"新建")</f>
        <v>#REF!</v>
      </c>
      <c r="CS11" s="33" t="e">
        <f>CR11/BS11</f>
        <v>#REF!</v>
      </c>
      <c r="CT11" s="31" t="e">
        <f>COUNTIFS(具体项目表!#REF!,B11,具体项目表!S:S,"是",具体项目表!E:E,"新建")+COUNTIFS(具体项目表!#REF!,B11,具体项目表!S:S,"无需办理",具体项目表!E:E,"新建")</f>
        <v>#REF!</v>
      </c>
      <c r="CU11" s="33" t="e">
        <f>CT11/BS11</f>
        <v>#REF!</v>
      </c>
      <c r="CV11" s="31" t="e">
        <f>COUNTIFS(具体项目表!#REF!,B11,具体项目表!T:T,"是",具体项目表!E:E,"新建")+COUNTIFS(具体项目表!#REF!,B11,具体项目表!T:T,"无需办理",具体项目表!E:E,"新建")</f>
        <v>#REF!</v>
      </c>
      <c r="CW11" s="33" t="e">
        <f>CV11/BS11</f>
        <v>#REF!</v>
      </c>
      <c r="CX11" s="31" t="e">
        <f>COUNTIFS(具体项目表!#REF!,"0",具体项目表!#REF!,B11,具体项目表!E:E,"新建")</f>
        <v>#REF!</v>
      </c>
      <c r="CY11" s="33" t="e">
        <f>CX11/BS11</f>
        <v>#REF!</v>
      </c>
      <c r="CZ11" s="57" t="e">
        <f>CX11-BS11</f>
        <v>#REF!</v>
      </c>
      <c r="DA11" t="e">
        <f>BZ11+CB11+CD11+CF11+CH11+CL11+CN11+CP11+CR11+CT11+CV11</f>
        <v>#REF!</v>
      </c>
      <c r="DC11" t="e">
        <f>BS11*11</f>
        <v>#REF!</v>
      </c>
      <c r="DD11" t="e">
        <f>DC11-DA11</f>
        <v>#REF!</v>
      </c>
      <c r="DE11" s="58" t="e">
        <f>DA11/DC11</f>
        <v>#REF!</v>
      </c>
    </row>
    <row r="12" ht="40" customHeight="1" spans="1:109">
      <c r="A12" s="30" t="s">
        <v>225</v>
      </c>
      <c r="B12" s="16" t="s">
        <v>226</v>
      </c>
      <c r="C12" s="31" t="e">
        <f>AK12+BS12</f>
        <v>#REF!</v>
      </c>
      <c r="D12" s="32" t="e">
        <f>AL12+BT12</f>
        <v>#REF!</v>
      </c>
      <c r="E12" s="32" t="e">
        <f>AM12+BU12</f>
        <v>#REF!</v>
      </c>
      <c r="F12" s="31" t="e">
        <f>AN12+BV12</f>
        <v>#REF!</v>
      </c>
      <c r="G12" s="33" t="e">
        <f>F12/C12</f>
        <v>#REF!</v>
      </c>
      <c r="H12" s="32" t="e">
        <f>AP12+BX12</f>
        <v>#REF!</v>
      </c>
      <c r="I12" s="33" t="e">
        <f>H12/E12</f>
        <v>#REF!</v>
      </c>
      <c r="J12" s="31" t="e">
        <f>AR12+BZ12</f>
        <v>#REF!</v>
      </c>
      <c r="K12" s="33" t="e">
        <f>J12/C12</f>
        <v>#REF!</v>
      </c>
      <c r="L12" s="39" t="e">
        <f>AT12+CB12</f>
        <v>#REF!</v>
      </c>
      <c r="M12" s="33" t="e">
        <f>L12/C12</f>
        <v>#REF!</v>
      </c>
      <c r="N12" s="31" t="e">
        <f>AV12+CD12</f>
        <v>#REF!</v>
      </c>
      <c r="O12" s="33" t="e">
        <f>N12/C12</f>
        <v>#REF!</v>
      </c>
      <c r="P12" s="39" t="e">
        <f>AX12+CF12</f>
        <v>#REF!</v>
      </c>
      <c r="Q12" s="33" t="e">
        <f>P12/C12</f>
        <v>#REF!</v>
      </c>
      <c r="R12" s="39" t="e">
        <f>AZ12+CH12</f>
        <v>#REF!</v>
      </c>
      <c r="S12" s="33" t="e">
        <f>R12/C12</f>
        <v>#REF!</v>
      </c>
      <c r="T12" s="31" t="e">
        <f>BB12+CJ12</f>
        <v>#REF!</v>
      </c>
      <c r="U12" s="33" t="e">
        <f>T12/C12</f>
        <v>#REF!</v>
      </c>
      <c r="V12" s="31" t="e">
        <f>BD12+CL12</f>
        <v>#REF!</v>
      </c>
      <c r="W12" s="33" t="e">
        <f>V12/C12</f>
        <v>#REF!</v>
      </c>
      <c r="X12" s="31" t="e">
        <f>BF12+CN12</f>
        <v>#REF!</v>
      </c>
      <c r="Y12" s="33" t="e">
        <f>X12/C12</f>
        <v>#REF!</v>
      </c>
      <c r="Z12" s="31" t="e">
        <f>BH12+CP12</f>
        <v>#REF!</v>
      </c>
      <c r="AA12" s="33" t="e">
        <f>Z12/C12</f>
        <v>#REF!</v>
      </c>
      <c r="AB12" s="31" t="e">
        <f>BJ12+CR12</f>
        <v>#REF!</v>
      </c>
      <c r="AC12" s="33" t="e">
        <f>AB12/C12</f>
        <v>#REF!</v>
      </c>
      <c r="AD12" s="31" t="e">
        <f>BL12+CT12</f>
        <v>#REF!</v>
      </c>
      <c r="AE12" s="33" t="e">
        <f>AD12/C12</f>
        <v>#REF!</v>
      </c>
      <c r="AF12" s="31" t="e">
        <f>BN12+CV12</f>
        <v>#REF!</v>
      </c>
      <c r="AG12" s="33" t="e">
        <f>AF12/C12</f>
        <v>#REF!</v>
      </c>
      <c r="AH12" s="34" t="e">
        <f>BP12+CX12</f>
        <v>#REF!</v>
      </c>
      <c r="AI12" s="33" t="e">
        <f>AH12/C12</f>
        <v>#REF!</v>
      </c>
      <c r="AJ12" s="29" t="s">
        <v>225</v>
      </c>
      <c r="AK12" s="31" t="e">
        <f>COUNTIFS(具体项目表!#REF!,B12,具体项目表!E:E,"续建")</f>
        <v>#REF!</v>
      </c>
      <c r="AL12" s="32" t="e">
        <f>SUMIFS(具体项目表!F:F,具体项目表!#REF!,B12,具体项目表!E:E,"续建")</f>
        <v>#REF!</v>
      </c>
      <c r="AM12" s="32" t="e">
        <f>SUMIFS(具体项目表!G:G,具体项目表!#REF!,B12,具体项目表!E:E,"续建")</f>
        <v>#REF!</v>
      </c>
      <c r="AN12" s="31" t="e">
        <f>COUNTIFS(具体项目表!#REF!,B12,具体项目表!E:E,"续建",具体项目表!#REF!,"是")</f>
        <v>#REF!</v>
      </c>
      <c r="AO12" s="33" t="e">
        <f>AN12/AK12</f>
        <v>#REF!</v>
      </c>
      <c r="AP12" s="32" t="e">
        <f>SUMIFS(具体项目表!H:H,具体项目表!#REF!,B12,具体项目表!E:E,"续建")</f>
        <v>#REF!</v>
      </c>
      <c r="AQ12" s="33" t="e">
        <f>AP12/AM12</f>
        <v>#REF!</v>
      </c>
      <c r="AR12" s="31" t="e">
        <f>COUNTIFS(具体项目表!#REF!,B12,具体项目表!I:I,"是",具体项目表!E:E,"续建")+COUNTIFS(具体项目表!#REF!,B12,具体项目表!I:I,"无需办理",具体项目表!E:E,"续建")</f>
        <v>#REF!</v>
      </c>
      <c r="AS12" s="33" t="e">
        <f>AR12/AK12</f>
        <v>#REF!</v>
      </c>
      <c r="AT12" s="39" t="e">
        <f>COUNTIFS(具体项目表!#REF!,B12,具体项目表!J:J,"是",具体项目表!E:E,"续建")+COUNTIFS(具体项目表!#REF!,B12,具体项目表!J:J,"无需办理",具体项目表!E:E,"续建")</f>
        <v>#REF!</v>
      </c>
      <c r="AU12" s="33" t="e">
        <f>AT12/AK12</f>
        <v>#REF!</v>
      </c>
      <c r="AV12" s="31" t="e">
        <f>COUNTIFS(具体项目表!#REF!,B12,具体项目表!K:K,"是",具体项目表!E:E,"续建")+COUNTIFS(具体项目表!#REF!,B12,具体项目表!K:K,"无需办理",具体项目表!E:E,"续建")</f>
        <v>#REF!</v>
      </c>
      <c r="AW12" s="33" t="e">
        <f>AV12/AK12</f>
        <v>#REF!</v>
      </c>
      <c r="AX12" s="39" t="e">
        <f>COUNTIFS(具体项目表!#REF!,B12,具体项目表!L:L,"是",具体项目表!E:E,"续建")+COUNTIFS(具体项目表!#REF!,B12,具体项目表!L:L,"无需办理",具体项目表!E:E,"续建")</f>
        <v>#REF!</v>
      </c>
      <c r="AY12" s="33" t="e">
        <f>AX12/AK12</f>
        <v>#REF!</v>
      </c>
      <c r="AZ12" s="39" t="e">
        <f>COUNTIFS(具体项目表!#REF!,B12,具体项目表!M:M,"是",具体项目表!E:E,"续建")+COUNTIFS(具体项目表!#REF!,B12,具体项目表!M:M,"无需办理",具体项目表!E:E,"续建")</f>
        <v>#REF!</v>
      </c>
      <c r="BA12" s="33" t="e">
        <f>AZ12/AK12</f>
        <v>#REF!</v>
      </c>
      <c r="BB12" s="31" t="e">
        <f>COUNTIFS(具体项目表!#REF!,B12,具体项目表!N:N,"是",具体项目表!E:E,"续建")+COUNTIFS(具体项目表!#REF!,B12,具体项目表!N:N,"无需办理",具体项目表!E:E,"续建")</f>
        <v>#REF!</v>
      </c>
      <c r="BC12" s="33" t="e">
        <f>BB12/AK12</f>
        <v>#REF!</v>
      </c>
      <c r="BD12" s="31" t="e">
        <f>COUNTIFS(具体项目表!#REF!,B12,具体项目表!O:O,"是",具体项目表!E:E,"续建")+COUNTIFS(具体项目表!#REF!,B12,具体项目表!O:O,"无需办理",具体项目表!E:E,"续建")</f>
        <v>#REF!</v>
      </c>
      <c r="BE12" s="33" t="e">
        <f>BD12/AK12</f>
        <v>#REF!</v>
      </c>
      <c r="BF12" s="31" t="e">
        <f>COUNTIFS(具体项目表!#REF!,B12,具体项目表!P:P,"是",具体项目表!E:E,"续建")+COUNTIFS(具体项目表!#REF!,B12,具体项目表!P:P,"无需办理",具体项目表!E:E,"续建")</f>
        <v>#REF!</v>
      </c>
      <c r="BG12" s="33" t="e">
        <f>BF12/AK12</f>
        <v>#REF!</v>
      </c>
      <c r="BH12" s="31" t="e">
        <f>COUNTIFS(具体项目表!#REF!,B12,具体项目表!Q:Q,"是",具体项目表!E:E,"续建")+COUNTIFS(具体项目表!#REF!,B12,具体项目表!Q:Q,"无需办理",具体项目表!E:E,"续建")</f>
        <v>#REF!</v>
      </c>
      <c r="BI12" s="33" t="e">
        <f>BH12/AK12</f>
        <v>#REF!</v>
      </c>
      <c r="BJ12" s="31" t="e">
        <f>COUNTIFS(具体项目表!#REF!,B12,具体项目表!R:R,"是",具体项目表!E:E,"续建")+COUNTIFS(具体项目表!#REF!,B12,具体项目表!R:R,"无需办理",具体项目表!E:E,"续建")</f>
        <v>#REF!</v>
      </c>
      <c r="BK12" s="33" t="e">
        <f>BJ12/AK12</f>
        <v>#REF!</v>
      </c>
      <c r="BL12" s="31" t="e">
        <f>COUNTIFS(具体项目表!#REF!,B12,具体项目表!S:S,"是",具体项目表!E:E,"续建")+COUNTIFS(具体项目表!#REF!,B12,具体项目表!S:S,"无需办理",具体项目表!E:E,"续建")</f>
        <v>#REF!</v>
      </c>
      <c r="BM12" s="33" t="e">
        <f>BL12/AK12</f>
        <v>#REF!</v>
      </c>
      <c r="BN12" s="31" t="e">
        <f>COUNTIFS(具体项目表!#REF!,B12,具体项目表!T:T,"是",具体项目表!E:E,"续建")+COUNTIFS(具体项目表!#REF!,B12,具体项目表!T:T,"无需办理",具体项目表!E:E,"续建")</f>
        <v>#REF!</v>
      </c>
      <c r="BO12" s="33" t="e">
        <f>BN12/AK12</f>
        <v>#REF!</v>
      </c>
      <c r="BP12" s="31" t="e">
        <f>COUNTIFS(具体项目表!#REF!,"0",具体项目表!#REF!,B12,具体项目表!E:E,"续建")</f>
        <v>#REF!</v>
      </c>
      <c r="BQ12" s="33" t="e">
        <f>BP12/AK12</f>
        <v>#REF!</v>
      </c>
      <c r="BR12" s="30" t="s">
        <v>225</v>
      </c>
      <c r="BS12" s="31" t="e">
        <f>COUNTIFS(具体项目表!#REF!,B12,具体项目表!E:E,"新建")</f>
        <v>#REF!</v>
      </c>
      <c r="BT12" s="32" t="e">
        <f>SUMIFS(具体项目表!F:F,具体项目表!#REF!,B12,具体项目表!E:E,"新建")</f>
        <v>#REF!</v>
      </c>
      <c r="BU12" s="32" t="e">
        <f>SUMIFS(具体项目表!G:G,具体项目表!#REF!,B12,具体项目表!E:E,"新建")</f>
        <v>#REF!</v>
      </c>
      <c r="BV12" s="31" t="e">
        <f>COUNTIFS(具体项目表!#REF!,B12,具体项目表!E:E,"新建",具体项目表!#REF!,"是")</f>
        <v>#REF!</v>
      </c>
      <c r="BW12" s="33" t="e">
        <f>BV12/BS12</f>
        <v>#REF!</v>
      </c>
      <c r="BX12" s="32" t="e">
        <f>SUMIFS(具体项目表!H:H,具体项目表!#REF!,B12,具体项目表!E:E,"新建")</f>
        <v>#REF!</v>
      </c>
      <c r="BY12" s="33" t="e">
        <f>BX12/BU12</f>
        <v>#REF!</v>
      </c>
      <c r="BZ12" s="31" t="e">
        <f>COUNTIFS(具体项目表!#REF!,B12,具体项目表!I:I,"是",具体项目表!E:E,"新建")+COUNTIFS(具体项目表!#REF!,B12,具体项目表!I:I,"无需办理",具体项目表!E:E,"新建")</f>
        <v>#REF!</v>
      </c>
      <c r="CA12" s="33" t="e">
        <f>BZ12/BS12</f>
        <v>#REF!</v>
      </c>
      <c r="CB12" s="39" t="e">
        <f>COUNTIFS(具体项目表!#REF!,B12,具体项目表!J:J,"是",具体项目表!E:E,"新建")+COUNTIFS(具体项目表!#REF!,B12,具体项目表!J:J,"无需办理",具体项目表!E:E,"新建")</f>
        <v>#REF!</v>
      </c>
      <c r="CC12" s="33" t="e">
        <f>CB12/BS12</f>
        <v>#REF!</v>
      </c>
      <c r="CD12" s="31" t="e">
        <f>COUNTIFS(具体项目表!#REF!,B12,具体项目表!K:K,"是",具体项目表!E:E,"新建")+COUNTIFS(具体项目表!#REF!,B12,具体项目表!K:K,"无需办理",具体项目表!E:E,"新建")</f>
        <v>#REF!</v>
      </c>
      <c r="CE12" s="33" t="e">
        <f>CD12/BS12</f>
        <v>#REF!</v>
      </c>
      <c r="CF12" s="39" t="e">
        <f>COUNTIFS(具体项目表!#REF!,B12,具体项目表!L:L,"是",具体项目表!E:E,"新建")+COUNTIFS(具体项目表!#REF!,B12,具体项目表!L:L,"无需办理",具体项目表!E:E,"新建")</f>
        <v>#REF!</v>
      </c>
      <c r="CG12" s="33" t="e">
        <f>CF12/BS12</f>
        <v>#REF!</v>
      </c>
      <c r="CH12" s="39" t="e">
        <f>COUNTIFS(具体项目表!#REF!,B12,具体项目表!M:M,"是",具体项目表!E:E,"新建")+COUNTIFS(具体项目表!#REF!,B12,具体项目表!M:M,"无需办理",具体项目表!E:E,"新建")</f>
        <v>#REF!</v>
      </c>
      <c r="CI12" s="33" t="e">
        <f>CH12/BS12</f>
        <v>#REF!</v>
      </c>
      <c r="CJ12" s="31" t="e">
        <f>COUNTIFS(具体项目表!#REF!,B12,具体项目表!N:N,"是",具体项目表!E:E,"新建")+COUNTIFS(具体项目表!#REF!,B12,具体项目表!N:N,"无需办理",具体项目表!E:E,"新建")</f>
        <v>#REF!</v>
      </c>
      <c r="CK12" s="33" t="e">
        <f>CJ12/BS12</f>
        <v>#REF!</v>
      </c>
      <c r="CL12" s="31" t="e">
        <f>COUNTIFS(具体项目表!#REF!,B12,具体项目表!O:O,"是",具体项目表!E:E,"新建")+COUNTIFS(具体项目表!#REF!,B12,具体项目表!O:O,"无需办理",具体项目表!E:E,"新建")</f>
        <v>#REF!</v>
      </c>
      <c r="CM12" s="33" t="e">
        <f>CL12/BS12</f>
        <v>#REF!</v>
      </c>
      <c r="CN12" s="31" t="e">
        <f>COUNTIFS(具体项目表!#REF!,B12,具体项目表!P:P,"是",具体项目表!E:E,"新建")+COUNTIFS(具体项目表!#REF!,B12,具体项目表!P:P,"无需办理",具体项目表!E:E,"新建")</f>
        <v>#REF!</v>
      </c>
      <c r="CO12" s="46" t="e">
        <f>CN12/BS12</f>
        <v>#REF!</v>
      </c>
      <c r="CP12" s="31" t="e">
        <f>COUNTIFS(具体项目表!#REF!,B12,具体项目表!Q:Q,"是",具体项目表!E:E,"新建")+COUNTIFS(具体项目表!#REF!,B12,具体项目表!Q:Q,"无需办理",具体项目表!E:E,"新建")</f>
        <v>#REF!</v>
      </c>
      <c r="CQ12" s="46" t="e">
        <f>CP12/BS12</f>
        <v>#REF!</v>
      </c>
      <c r="CR12" s="31" t="e">
        <f>COUNTIFS(具体项目表!#REF!,B12,具体项目表!R:R,"是",具体项目表!E:E,"新建")+COUNTIFS(具体项目表!#REF!,B12,具体项目表!R:R,"无需办理",具体项目表!E:E,"新建")</f>
        <v>#REF!</v>
      </c>
      <c r="CS12" s="33" t="e">
        <f>CR12/BS12</f>
        <v>#REF!</v>
      </c>
      <c r="CT12" s="31" t="e">
        <f>COUNTIFS(具体项目表!#REF!,B12,具体项目表!S:S,"是",具体项目表!E:E,"新建")+COUNTIFS(具体项目表!#REF!,B12,具体项目表!S:S,"无需办理",具体项目表!E:E,"新建")</f>
        <v>#REF!</v>
      </c>
      <c r="CU12" s="33" t="e">
        <f>CT12/BS12</f>
        <v>#REF!</v>
      </c>
      <c r="CV12" s="31" t="e">
        <f>COUNTIFS(具体项目表!#REF!,B12,具体项目表!T:T,"是",具体项目表!E:E,"新建")+COUNTIFS(具体项目表!#REF!,B12,具体项目表!T:T,"无需办理",具体项目表!E:E,"新建")</f>
        <v>#REF!</v>
      </c>
      <c r="CW12" s="33" t="e">
        <f>CV12/BS12</f>
        <v>#REF!</v>
      </c>
      <c r="CX12" s="31" t="e">
        <f>COUNTIFS(具体项目表!#REF!,"0",具体项目表!#REF!,B12,具体项目表!E:E,"新建")</f>
        <v>#REF!</v>
      </c>
      <c r="CY12" s="33" t="e">
        <f>CX12/BS12</f>
        <v>#REF!</v>
      </c>
      <c r="CZ12" s="57" t="e">
        <f>CX12-BS12</f>
        <v>#REF!</v>
      </c>
      <c r="DA12" t="e">
        <f>BZ12+CB12+CD12+CF12+CH12+CL12+CN12+CP12+CR12+CT12+CV12</f>
        <v>#REF!</v>
      </c>
      <c r="DC12" t="e">
        <f>BS12*11</f>
        <v>#REF!</v>
      </c>
      <c r="DD12" t="e">
        <f>DC12-DA12</f>
        <v>#REF!</v>
      </c>
      <c r="DE12" s="58" t="e">
        <f>DA12/DC12</f>
        <v>#REF!</v>
      </c>
    </row>
    <row r="13" ht="40" customHeight="1" spans="1:109">
      <c r="A13" s="30" t="s">
        <v>227</v>
      </c>
      <c r="B13" s="30" t="s">
        <v>227</v>
      </c>
      <c r="C13" s="31" t="e">
        <f>AK13+BS13</f>
        <v>#REF!</v>
      </c>
      <c r="D13" s="32" t="e">
        <f>AL13+BT13</f>
        <v>#REF!</v>
      </c>
      <c r="E13" s="32" t="e">
        <f>AM13+BU13</f>
        <v>#REF!</v>
      </c>
      <c r="F13" s="31" t="e">
        <f>AN13+BV13</f>
        <v>#REF!</v>
      </c>
      <c r="G13" s="33" t="e">
        <f>F13/C13</f>
        <v>#REF!</v>
      </c>
      <c r="H13" s="32" t="e">
        <f>AP13+BX13</f>
        <v>#REF!</v>
      </c>
      <c r="I13" s="33" t="e">
        <f>H13/E13</f>
        <v>#REF!</v>
      </c>
      <c r="J13" s="31" t="e">
        <f>AR13+BZ13</f>
        <v>#REF!</v>
      </c>
      <c r="K13" s="33" t="e">
        <f>J13/C13</f>
        <v>#REF!</v>
      </c>
      <c r="L13" s="39" t="e">
        <f>AT13+CB13</f>
        <v>#REF!</v>
      </c>
      <c r="M13" s="33" t="e">
        <f>L13/C13</f>
        <v>#REF!</v>
      </c>
      <c r="N13" s="31" t="e">
        <f>AV13+CD13</f>
        <v>#REF!</v>
      </c>
      <c r="O13" s="33" t="e">
        <f>N13/C13</f>
        <v>#REF!</v>
      </c>
      <c r="P13" s="39" t="e">
        <f>AX13+CF13</f>
        <v>#REF!</v>
      </c>
      <c r="Q13" s="33" t="e">
        <f>P13/C13</f>
        <v>#REF!</v>
      </c>
      <c r="R13" s="39" t="e">
        <f>AZ13+CH13</f>
        <v>#REF!</v>
      </c>
      <c r="S13" s="33" t="e">
        <f>R13/C13</f>
        <v>#REF!</v>
      </c>
      <c r="T13" s="31" t="e">
        <f>BB13+CJ13</f>
        <v>#REF!</v>
      </c>
      <c r="U13" s="33" t="e">
        <f>T13/C13</f>
        <v>#REF!</v>
      </c>
      <c r="V13" s="31" t="e">
        <f>BD13+CL13</f>
        <v>#REF!</v>
      </c>
      <c r="W13" s="33" t="e">
        <f>V13/C13</f>
        <v>#REF!</v>
      </c>
      <c r="X13" s="31" t="e">
        <f>BF13+CN13</f>
        <v>#REF!</v>
      </c>
      <c r="Y13" s="33" t="e">
        <f>X13/C13</f>
        <v>#REF!</v>
      </c>
      <c r="Z13" s="31" t="e">
        <f>BH13+CP13</f>
        <v>#REF!</v>
      </c>
      <c r="AA13" s="33" t="e">
        <f>Z13/C13</f>
        <v>#REF!</v>
      </c>
      <c r="AB13" s="31" t="e">
        <f>BJ13+CR13</f>
        <v>#REF!</v>
      </c>
      <c r="AC13" s="33" t="e">
        <f>AB13/C13</f>
        <v>#REF!</v>
      </c>
      <c r="AD13" s="31" t="e">
        <f>BL13+CT13</f>
        <v>#REF!</v>
      </c>
      <c r="AE13" s="33" t="e">
        <f>AD13/C13</f>
        <v>#REF!</v>
      </c>
      <c r="AF13" s="31" t="e">
        <f>BN13+CV13</f>
        <v>#REF!</v>
      </c>
      <c r="AG13" s="33" t="e">
        <f>AF13/C13</f>
        <v>#REF!</v>
      </c>
      <c r="AH13" s="34" t="e">
        <f>BP13+CX13</f>
        <v>#REF!</v>
      </c>
      <c r="AI13" s="33" t="e">
        <f>AH13/C13</f>
        <v>#REF!</v>
      </c>
      <c r="AJ13" s="29" t="s">
        <v>227</v>
      </c>
      <c r="AK13" s="31" t="e">
        <f>COUNTIFS(具体项目表!#REF!,B13,具体项目表!E:E,"续建")</f>
        <v>#REF!</v>
      </c>
      <c r="AL13" s="32" t="e">
        <f>SUMIFS(具体项目表!F:F,具体项目表!#REF!,B13,具体项目表!E:E,"续建")</f>
        <v>#REF!</v>
      </c>
      <c r="AM13" s="32" t="e">
        <f>SUMIFS(具体项目表!G:G,具体项目表!#REF!,B13,具体项目表!E:E,"续建")</f>
        <v>#REF!</v>
      </c>
      <c r="AN13" s="31" t="e">
        <f>COUNTIFS(具体项目表!#REF!,B13,具体项目表!E:E,"续建",具体项目表!#REF!,"是")</f>
        <v>#REF!</v>
      </c>
      <c r="AO13" s="33" t="e">
        <f>AN13/AK13</f>
        <v>#REF!</v>
      </c>
      <c r="AP13" s="32" t="e">
        <f>SUMIFS(具体项目表!H:H,具体项目表!#REF!,B13,具体项目表!E:E,"续建")</f>
        <v>#REF!</v>
      </c>
      <c r="AQ13" s="33" t="e">
        <f>AP13/AM13</f>
        <v>#REF!</v>
      </c>
      <c r="AR13" s="31" t="e">
        <f>COUNTIFS(具体项目表!#REF!,B13,具体项目表!I:I,"是",具体项目表!E:E,"续建")+COUNTIFS(具体项目表!#REF!,B13,具体项目表!I:I,"无需办理",具体项目表!E:E,"续建")</f>
        <v>#REF!</v>
      </c>
      <c r="AS13" s="33" t="e">
        <f>AR13/AK13</f>
        <v>#REF!</v>
      </c>
      <c r="AT13" s="39" t="e">
        <f>COUNTIFS(具体项目表!#REF!,B13,具体项目表!J:J,"是",具体项目表!E:E,"续建")+COUNTIFS(具体项目表!#REF!,B13,具体项目表!J:J,"无需办理",具体项目表!E:E,"续建")</f>
        <v>#REF!</v>
      </c>
      <c r="AU13" s="33" t="e">
        <f>AT13/AK13</f>
        <v>#REF!</v>
      </c>
      <c r="AV13" s="31" t="e">
        <f>COUNTIFS(具体项目表!#REF!,B13,具体项目表!K:K,"是",具体项目表!E:E,"续建")+COUNTIFS(具体项目表!#REF!,B13,具体项目表!K:K,"无需办理",具体项目表!E:E,"续建")</f>
        <v>#REF!</v>
      </c>
      <c r="AW13" s="33" t="e">
        <f>AV13/AK13</f>
        <v>#REF!</v>
      </c>
      <c r="AX13" s="39" t="e">
        <f>COUNTIFS(具体项目表!#REF!,B13,具体项目表!L:L,"是",具体项目表!E:E,"续建")+COUNTIFS(具体项目表!#REF!,B13,具体项目表!L:L,"无需办理",具体项目表!E:E,"续建")</f>
        <v>#REF!</v>
      </c>
      <c r="AY13" s="33" t="e">
        <f>AX13/AK13</f>
        <v>#REF!</v>
      </c>
      <c r="AZ13" s="39" t="e">
        <f>COUNTIFS(具体项目表!#REF!,B13,具体项目表!M:M,"是",具体项目表!E:E,"续建")+COUNTIFS(具体项目表!#REF!,B13,具体项目表!M:M,"无需办理",具体项目表!E:E,"续建")</f>
        <v>#REF!</v>
      </c>
      <c r="BA13" s="33" t="e">
        <f>AZ13/AK13</f>
        <v>#REF!</v>
      </c>
      <c r="BB13" s="31" t="e">
        <f>COUNTIFS(具体项目表!#REF!,B13,具体项目表!N:N,"是",具体项目表!E:E,"续建")+COUNTIFS(具体项目表!#REF!,B13,具体项目表!N:N,"无需办理",具体项目表!E:E,"续建")</f>
        <v>#REF!</v>
      </c>
      <c r="BC13" s="33" t="e">
        <f>BB13/AK13</f>
        <v>#REF!</v>
      </c>
      <c r="BD13" s="31" t="e">
        <f>COUNTIFS(具体项目表!#REF!,B13,具体项目表!O:O,"是",具体项目表!E:E,"续建")+COUNTIFS(具体项目表!#REF!,B13,具体项目表!O:O,"无需办理",具体项目表!E:E,"续建")</f>
        <v>#REF!</v>
      </c>
      <c r="BE13" s="33" t="e">
        <f>BD13/AK13</f>
        <v>#REF!</v>
      </c>
      <c r="BF13" s="31" t="e">
        <f>COUNTIFS(具体项目表!#REF!,B13,具体项目表!P:P,"是",具体项目表!E:E,"续建")+COUNTIFS(具体项目表!#REF!,B13,具体项目表!P:P,"无需办理",具体项目表!E:E,"续建")</f>
        <v>#REF!</v>
      </c>
      <c r="BG13" s="33" t="e">
        <f>BF13/AK13</f>
        <v>#REF!</v>
      </c>
      <c r="BH13" s="31" t="e">
        <f>COUNTIFS(具体项目表!#REF!,B13,具体项目表!Q:Q,"是",具体项目表!E:E,"续建")+COUNTIFS(具体项目表!#REF!,B13,具体项目表!Q:Q,"无需办理",具体项目表!E:E,"续建")</f>
        <v>#REF!</v>
      </c>
      <c r="BI13" s="33" t="e">
        <f>BH13/AK13</f>
        <v>#REF!</v>
      </c>
      <c r="BJ13" s="31" t="e">
        <f>COUNTIFS(具体项目表!#REF!,B13,具体项目表!R:R,"是",具体项目表!E:E,"续建")+COUNTIFS(具体项目表!#REF!,B13,具体项目表!R:R,"无需办理",具体项目表!E:E,"续建")</f>
        <v>#REF!</v>
      </c>
      <c r="BK13" s="33" t="e">
        <f>BJ13/AK13</f>
        <v>#REF!</v>
      </c>
      <c r="BL13" s="31" t="e">
        <f>COUNTIFS(具体项目表!#REF!,B13,具体项目表!S:S,"是",具体项目表!E:E,"续建")+COUNTIFS(具体项目表!#REF!,B13,具体项目表!S:S,"无需办理",具体项目表!E:E,"续建")</f>
        <v>#REF!</v>
      </c>
      <c r="BM13" s="33" t="e">
        <f>BL13/AK13</f>
        <v>#REF!</v>
      </c>
      <c r="BN13" s="31" t="e">
        <f>COUNTIFS(具体项目表!#REF!,B13,具体项目表!T:T,"是",具体项目表!E:E,"续建")+COUNTIFS(具体项目表!#REF!,B13,具体项目表!T:T,"无需办理",具体项目表!E:E,"续建")</f>
        <v>#REF!</v>
      </c>
      <c r="BO13" s="33" t="e">
        <f>BN13/AK13</f>
        <v>#REF!</v>
      </c>
      <c r="BP13" s="31" t="e">
        <f>COUNTIFS(具体项目表!#REF!,"0",具体项目表!#REF!,B13,具体项目表!E:E,"续建")</f>
        <v>#REF!</v>
      </c>
      <c r="BQ13" s="33" t="e">
        <f>BP13/AK13</f>
        <v>#REF!</v>
      </c>
      <c r="BR13" s="30" t="s">
        <v>227</v>
      </c>
      <c r="BS13" s="31" t="e">
        <f>COUNTIFS(具体项目表!#REF!,B13,具体项目表!E:E,"新建")</f>
        <v>#REF!</v>
      </c>
      <c r="BT13" s="32" t="e">
        <f>SUMIFS(具体项目表!F:F,具体项目表!#REF!,B13,具体项目表!E:E,"新建")</f>
        <v>#REF!</v>
      </c>
      <c r="BU13" s="32" t="e">
        <f>SUMIFS(具体项目表!G:G,具体项目表!#REF!,B13,具体项目表!E:E,"新建")</f>
        <v>#REF!</v>
      </c>
      <c r="BV13" s="31" t="e">
        <f>COUNTIFS(具体项目表!#REF!,B13,具体项目表!E:E,"新建",具体项目表!#REF!,"是")</f>
        <v>#REF!</v>
      </c>
      <c r="BW13" s="33" t="e">
        <f>BV13/BS13</f>
        <v>#REF!</v>
      </c>
      <c r="BX13" s="32" t="e">
        <f>SUMIFS(具体项目表!H:H,具体项目表!#REF!,B13,具体项目表!E:E,"新建")</f>
        <v>#REF!</v>
      </c>
      <c r="BY13" s="33" t="e">
        <f>BX13/BU13</f>
        <v>#REF!</v>
      </c>
      <c r="BZ13" s="31" t="e">
        <f>COUNTIFS(具体项目表!#REF!,B13,具体项目表!I:I,"是",具体项目表!E:E,"新建")+COUNTIFS(具体项目表!#REF!,B13,具体项目表!I:I,"无需办理",具体项目表!E:E,"新建")</f>
        <v>#REF!</v>
      </c>
      <c r="CA13" s="33" t="e">
        <f>BZ13/BS13</f>
        <v>#REF!</v>
      </c>
      <c r="CB13" s="39" t="e">
        <f>COUNTIFS(具体项目表!#REF!,B13,具体项目表!J:J,"是",具体项目表!E:E,"新建")+COUNTIFS(具体项目表!#REF!,B13,具体项目表!J:J,"无需办理",具体项目表!E:E,"新建")</f>
        <v>#REF!</v>
      </c>
      <c r="CC13" s="33" t="e">
        <f>CB13/BS13</f>
        <v>#REF!</v>
      </c>
      <c r="CD13" s="31" t="e">
        <f>COUNTIFS(具体项目表!#REF!,B13,具体项目表!K:K,"是",具体项目表!E:E,"新建")+COUNTIFS(具体项目表!#REF!,B13,具体项目表!K:K,"无需办理",具体项目表!E:E,"新建")</f>
        <v>#REF!</v>
      </c>
      <c r="CE13" s="33" t="e">
        <f>CD13/BS13</f>
        <v>#REF!</v>
      </c>
      <c r="CF13" s="39" t="e">
        <f>COUNTIFS(具体项目表!#REF!,B13,具体项目表!L:L,"是",具体项目表!E:E,"新建")+COUNTIFS(具体项目表!#REF!,B13,具体项目表!L:L,"无需办理",具体项目表!E:E,"新建")</f>
        <v>#REF!</v>
      </c>
      <c r="CG13" s="33" t="e">
        <f>CF13/BS13</f>
        <v>#REF!</v>
      </c>
      <c r="CH13" s="39" t="e">
        <f>COUNTIFS(具体项目表!#REF!,B13,具体项目表!M:M,"是",具体项目表!E:E,"新建")+COUNTIFS(具体项目表!#REF!,B13,具体项目表!M:M,"无需办理",具体项目表!E:E,"新建")</f>
        <v>#REF!</v>
      </c>
      <c r="CI13" s="33" t="e">
        <f>CH13/BS13</f>
        <v>#REF!</v>
      </c>
      <c r="CJ13" s="31" t="e">
        <f>COUNTIFS(具体项目表!#REF!,B13,具体项目表!N:N,"是",具体项目表!E:E,"新建")+COUNTIFS(具体项目表!#REF!,B13,具体项目表!N:N,"无需办理",具体项目表!E:E,"新建")</f>
        <v>#REF!</v>
      </c>
      <c r="CK13" s="33" t="e">
        <f>CJ13/BS13</f>
        <v>#REF!</v>
      </c>
      <c r="CL13" s="31" t="e">
        <f>COUNTIFS(具体项目表!#REF!,B13,具体项目表!O:O,"是",具体项目表!E:E,"新建")+COUNTIFS(具体项目表!#REF!,B13,具体项目表!O:O,"无需办理",具体项目表!E:E,"新建")</f>
        <v>#REF!</v>
      </c>
      <c r="CM13" s="33" t="e">
        <f>CL13/BS13</f>
        <v>#REF!</v>
      </c>
      <c r="CN13" s="31" t="e">
        <f>COUNTIFS(具体项目表!#REF!,B13,具体项目表!P:P,"是",具体项目表!E:E,"新建")+COUNTIFS(具体项目表!#REF!,B13,具体项目表!P:P,"无需办理",具体项目表!E:E,"新建")</f>
        <v>#REF!</v>
      </c>
      <c r="CO13" s="46" t="e">
        <f>CN13/BS13</f>
        <v>#REF!</v>
      </c>
      <c r="CP13" s="31" t="e">
        <f>COUNTIFS(具体项目表!#REF!,B13,具体项目表!Q:Q,"是",具体项目表!E:E,"新建")+COUNTIFS(具体项目表!#REF!,B13,具体项目表!Q:Q,"无需办理",具体项目表!E:E,"新建")</f>
        <v>#REF!</v>
      </c>
      <c r="CQ13" s="46" t="e">
        <f>CP13/BS13</f>
        <v>#REF!</v>
      </c>
      <c r="CR13" s="31" t="e">
        <f>COUNTIFS(具体项目表!#REF!,B13,具体项目表!R:R,"是",具体项目表!E:E,"新建")+COUNTIFS(具体项目表!#REF!,B13,具体项目表!R:R,"无需办理",具体项目表!E:E,"新建")</f>
        <v>#REF!</v>
      </c>
      <c r="CS13" s="33" t="e">
        <f>CR13/BS13</f>
        <v>#REF!</v>
      </c>
      <c r="CT13" s="31" t="e">
        <f>COUNTIFS(具体项目表!#REF!,B13,具体项目表!S:S,"是",具体项目表!E:E,"新建")+COUNTIFS(具体项目表!#REF!,B13,具体项目表!S:S,"无需办理",具体项目表!E:E,"新建")</f>
        <v>#REF!</v>
      </c>
      <c r="CU13" s="33" t="e">
        <f>CT13/BS13</f>
        <v>#REF!</v>
      </c>
      <c r="CV13" s="31" t="e">
        <f>COUNTIFS(具体项目表!#REF!,B13,具体项目表!T:T,"是",具体项目表!E:E,"新建")+COUNTIFS(具体项目表!#REF!,B13,具体项目表!T:T,"无需办理",具体项目表!E:E,"新建")</f>
        <v>#REF!</v>
      </c>
      <c r="CW13" s="33" t="e">
        <f>CV13/BS13</f>
        <v>#REF!</v>
      </c>
      <c r="CX13" s="31" t="e">
        <f>COUNTIFS(具体项目表!#REF!,"0",具体项目表!#REF!,B13,具体项目表!E:E,"新建")</f>
        <v>#REF!</v>
      </c>
      <c r="CY13" s="33" t="e">
        <f>CX13/BS13</f>
        <v>#REF!</v>
      </c>
      <c r="CZ13" s="57" t="e">
        <f>CX13-BS13</f>
        <v>#REF!</v>
      </c>
      <c r="DA13" t="e">
        <f>BZ13+CB13+CD13+CF13+CH13+CL13+CN13+CP13+CR13+CT13+CV13</f>
        <v>#REF!</v>
      </c>
      <c r="DC13" t="e">
        <f>BS13*11</f>
        <v>#REF!</v>
      </c>
      <c r="DD13" t="e">
        <f>DC13-DA13</f>
        <v>#REF!</v>
      </c>
      <c r="DE13" s="58" t="e">
        <f>DA13/DC13</f>
        <v>#REF!</v>
      </c>
    </row>
    <row r="14" ht="40" customHeight="1" spans="1:109">
      <c r="A14" s="30" t="s">
        <v>228</v>
      </c>
      <c r="B14" s="30" t="s">
        <v>228</v>
      </c>
      <c r="C14" s="31" t="e">
        <f>AK14+BS14</f>
        <v>#REF!</v>
      </c>
      <c r="D14" s="32" t="e">
        <f>AL14+BT14</f>
        <v>#REF!</v>
      </c>
      <c r="E14" s="32" t="e">
        <f>AM14+BU14</f>
        <v>#REF!</v>
      </c>
      <c r="F14" s="31" t="e">
        <f>AN14+BV14</f>
        <v>#REF!</v>
      </c>
      <c r="G14" s="33" t="e">
        <f>F14/C14</f>
        <v>#REF!</v>
      </c>
      <c r="H14" s="32" t="e">
        <f>AP14+BX14</f>
        <v>#REF!</v>
      </c>
      <c r="I14" s="33" t="e">
        <f>H14/E14</f>
        <v>#REF!</v>
      </c>
      <c r="J14" s="31" t="e">
        <f>AR14+BZ14</f>
        <v>#REF!</v>
      </c>
      <c r="K14" s="33" t="e">
        <f>J14/C14</f>
        <v>#REF!</v>
      </c>
      <c r="L14" s="39" t="e">
        <f>AT14+CB14</f>
        <v>#REF!</v>
      </c>
      <c r="M14" s="33" t="e">
        <f>L14/C14</f>
        <v>#REF!</v>
      </c>
      <c r="N14" s="31" t="e">
        <f>AV14+CD14</f>
        <v>#REF!</v>
      </c>
      <c r="O14" s="33" t="e">
        <f>N14/C14</f>
        <v>#REF!</v>
      </c>
      <c r="P14" s="39" t="e">
        <f>AX14+CF14</f>
        <v>#REF!</v>
      </c>
      <c r="Q14" s="33" t="e">
        <f>P14/C14</f>
        <v>#REF!</v>
      </c>
      <c r="R14" s="39" t="e">
        <f>AZ14+CH14</f>
        <v>#REF!</v>
      </c>
      <c r="S14" s="33" t="e">
        <f>R14/C14</f>
        <v>#REF!</v>
      </c>
      <c r="T14" s="31" t="e">
        <f>BB14+CJ14</f>
        <v>#REF!</v>
      </c>
      <c r="U14" s="33" t="e">
        <f>T14/C14</f>
        <v>#REF!</v>
      </c>
      <c r="V14" s="31" t="e">
        <f>BD14+CL14</f>
        <v>#REF!</v>
      </c>
      <c r="W14" s="33" t="e">
        <f>V14/C14</f>
        <v>#REF!</v>
      </c>
      <c r="X14" s="31" t="e">
        <f>BF14+CN14</f>
        <v>#REF!</v>
      </c>
      <c r="Y14" s="33" t="e">
        <f>X14/C14</f>
        <v>#REF!</v>
      </c>
      <c r="Z14" s="31" t="e">
        <f>BH14+CP14</f>
        <v>#REF!</v>
      </c>
      <c r="AA14" s="33" t="e">
        <f>Z14/C14</f>
        <v>#REF!</v>
      </c>
      <c r="AB14" s="31" t="e">
        <f>BJ14+CR14</f>
        <v>#REF!</v>
      </c>
      <c r="AC14" s="33" t="e">
        <f>AB14/C14</f>
        <v>#REF!</v>
      </c>
      <c r="AD14" s="31" t="e">
        <f>BL14+CT14</f>
        <v>#REF!</v>
      </c>
      <c r="AE14" s="33" t="e">
        <f>AD14/C14</f>
        <v>#REF!</v>
      </c>
      <c r="AF14" s="31" t="e">
        <f>BN14+CV14</f>
        <v>#REF!</v>
      </c>
      <c r="AG14" s="33" t="e">
        <f>AF14/C14</f>
        <v>#REF!</v>
      </c>
      <c r="AH14" s="34" t="e">
        <f>BP14+CX14</f>
        <v>#REF!</v>
      </c>
      <c r="AI14" s="33" t="e">
        <f>AH14/C14</f>
        <v>#REF!</v>
      </c>
      <c r="AJ14" s="29" t="s">
        <v>228</v>
      </c>
      <c r="AK14" s="31" t="e">
        <f>COUNTIFS(具体项目表!#REF!,B14,具体项目表!E:E,"续建")</f>
        <v>#REF!</v>
      </c>
      <c r="AL14" s="32" t="e">
        <f>SUMIFS(具体项目表!F:F,具体项目表!#REF!,B14,具体项目表!E:E,"续建")</f>
        <v>#REF!</v>
      </c>
      <c r="AM14" s="32" t="e">
        <f>SUMIFS(具体项目表!G:G,具体项目表!#REF!,B14,具体项目表!E:E,"续建")</f>
        <v>#REF!</v>
      </c>
      <c r="AN14" s="31" t="e">
        <f>COUNTIFS(具体项目表!#REF!,B14,具体项目表!E:E,"续建",具体项目表!#REF!,"是")</f>
        <v>#REF!</v>
      </c>
      <c r="AO14" s="33" t="e">
        <f>AN14/AK14</f>
        <v>#REF!</v>
      </c>
      <c r="AP14" s="32" t="e">
        <f>SUMIFS(具体项目表!H:H,具体项目表!#REF!,B14,具体项目表!E:E,"续建")</f>
        <v>#REF!</v>
      </c>
      <c r="AQ14" s="33" t="e">
        <f>AP14/AM14</f>
        <v>#REF!</v>
      </c>
      <c r="AR14" s="31" t="e">
        <f>COUNTIFS(具体项目表!#REF!,B14,具体项目表!I:I,"是",具体项目表!E:E,"续建")+COUNTIFS(具体项目表!#REF!,B14,具体项目表!I:I,"无需办理",具体项目表!E:E,"续建")</f>
        <v>#REF!</v>
      </c>
      <c r="AS14" s="33" t="e">
        <f>AR14/AK14</f>
        <v>#REF!</v>
      </c>
      <c r="AT14" s="39" t="e">
        <f>COUNTIFS(具体项目表!#REF!,B14,具体项目表!J:J,"是",具体项目表!E:E,"续建")+COUNTIFS(具体项目表!#REF!,B14,具体项目表!J:J,"无需办理",具体项目表!E:E,"续建")</f>
        <v>#REF!</v>
      </c>
      <c r="AU14" s="33" t="e">
        <f>AT14/AK14</f>
        <v>#REF!</v>
      </c>
      <c r="AV14" s="31" t="e">
        <f>COUNTIFS(具体项目表!#REF!,B14,具体项目表!K:K,"是",具体项目表!E:E,"续建")+COUNTIFS(具体项目表!#REF!,B14,具体项目表!K:K,"无需办理",具体项目表!E:E,"续建")</f>
        <v>#REF!</v>
      </c>
      <c r="AW14" s="33" t="e">
        <f>AV14/AK14</f>
        <v>#REF!</v>
      </c>
      <c r="AX14" s="39" t="e">
        <f>COUNTIFS(具体项目表!#REF!,B14,具体项目表!L:L,"是",具体项目表!E:E,"续建")+COUNTIFS(具体项目表!#REF!,B14,具体项目表!L:L,"无需办理",具体项目表!E:E,"续建")</f>
        <v>#REF!</v>
      </c>
      <c r="AY14" s="33" t="e">
        <f>AX14/AK14</f>
        <v>#REF!</v>
      </c>
      <c r="AZ14" s="39" t="e">
        <f>COUNTIFS(具体项目表!#REF!,B14,具体项目表!M:M,"是",具体项目表!E:E,"续建")+COUNTIFS(具体项目表!#REF!,B14,具体项目表!M:M,"无需办理",具体项目表!E:E,"续建")</f>
        <v>#REF!</v>
      </c>
      <c r="BA14" s="33" t="e">
        <f>AZ14/AK14</f>
        <v>#REF!</v>
      </c>
      <c r="BB14" s="31" t="e">
        <f>COUNTIFS(具体项目表!#REF!,B14,具体项目表!N:N,"是",具体项目表!E:E,"续建")+COUNTIFS(具体项目表!#REF!,B14,具体项目表!N:N,"无需办理",具体项目表!E:E,"续建")</f>
        <v>#REF!</v>
      </c>
      <c r="BC14" s="33" t="e">
        <f>BB14/AK14</f>
        <v>#REF!</v>
      </c>
      <c r="BD14" s="31" t="e">
        <f>COUNTIFS(具体项目表!#REF!,B14,具体项目表!O:O,"是",具体项目表!E:E,"续建")+COUNTIFS(具体项目表!#REF!,B14,具体项目表!O:O,"无需办理",具体项目表!E:E,"续建")</f>
        <v>#REF!</v>
      </c>
      <c r="BE14" s="33" t="e">
        <f>BD14/AK14</f>
        <v>#REF!</v>
      </c>
      <c r="BF14" s="31" t="e">
        <f>COUNTIFS(具体项目表!#REF!,B14,具体项目表!P:P,"是",具体项目表!E:E,"续建")+COUNTIFS(具体项目表!#REF!,B14,具体项目表!P:P,"无需办理",具体项目表!E:E,"续建")</f>
        <v>#REF!</v>
      </c>
      <c r="BG14" s="33" t="e">
        <f>BF14/AK14</f>
        <v>#REF!</v>
      </c>
      <c r="BH14" s="31" t="e">
        <f>COUNTIFS(具体项目表!#REF!,B14,具体项目表!Q:Q,"是",具体项目表!E:E,"续建")+COUNTIFS(具体项目表!#REF!,B14,具体项目表!Q:Q,"无需办理",具体项目表!E:E,"续建")</f>
        <v>#REF!</v>
      </c>
      <c r="BI14" s="33" t="e">
        <f>BH14/AK14</f>
        <v>#REF!</v>
      </c>
      <c r="BJ14" s="31" t="e">
        <f>COUNTIFS(具体项目表!#REF!,B14,具体项目表!R:R,"是",具体项目表!E:E,"续建")+COUNTIFS(具体项目表!#REF!,B14,具体项目表!R:R,"无需办理",具体项目表!E:E,"续建")</f>
        <v>#REF!</v>
      </c>
      <c r="BK14" s="33" t="e">
        <f>BJ14/AK14</f>
        <v>#REF!</v>
      </c>
      <c r="BL14" s="31" t="e">
        <f>COUNTIFS(具体项目表!#REF!,B14,具体项目表!S:S,"是",具体项目表!E:E,"续建")+COUNTIFS(具体项目表!#REF!,B14,具体项目表!S:S,"无需办理",具体项目表!E:E,"续建")</f>
        <v>#REF!</v>
      </c>
      <c r="BM14" s="33" t="e">
        <f>BL14/AK14</f>
        <v>#REF!</v>
      </c>
      <c r="BN14" s="31" t="e">
        <f>COUNTIFS(具体项目表!#REF!,B14,具体项目表!T:T,"是",具体项目表!E:E,"续建")+COUNTIFS(具体项目表!#REF!,B14,具体项目表!T:T,"无需办理",具体项目表!E:E,"续建")</f>
        <v>#REF!</v>
      </c>
      <c r="BO14" s="33" t="e">
        <f>BN14/AK14</f>
        <v>#REF!</v>
      </c>
      <c r="BP14" s="31" t="e">
        <f>COUNTIFS(具体项目表!#REF!,"0",具体项目表!#REF!,B14,具体项目表!E:E,"续建")</f>
        <v>#REF!</v>
      </c>
      <c r="BQ14" s="33" t="e">
        <f>BP14/AK14</f>
        <v>#REF!</v>
      </c>
      <c r="BR14" s="30" t="s">
        <v>228</v>
      </c>
      <c r="BS14" s="31" t="e">
        <f>COUNTIFS(具体项目表!#REF!,B14,具体项目表!E:E,"新建")</f>
        <v>#REF!</v>
      </c>
      <c r="BT14" s="32" t="e">
        <f>SUMIFS(具体项目表!F:F,具体项目表!#REF!,B14,具体项目表!E:E,"新建")</f>
        <v>#REF!</v>
      </c>
      <c r="BU14" s="32" t="e">
        <f>SUMIFS(具体项目表!G:G,具体项目表!#REF!,B14,具体项目表!E:E,"新建")</f>
        <v>#REF!</v>
      </c>
      <c r="BV14" s="31" t="e">
        <f>COUNTIFS(具体项目表!#REF!,B14,具体项目表!E:E,"新建",具体项目表!#REF!,"是")</f>
        <v>#REF!</v>
      </c>
      <c r="BW14" s="33" t="e">
        <f>BV14/BS14</f>
        <v>#REF!</v>
      </c>
      <c r="BX14" s="32" t="e">
        <f>SUMIFS(具体项目表!H:H,具体项目表!#REF!,B14,具体项目表!E:E,"新建")</f>
        <v>#REF!</v>
      </c>
      <c r="BY14" s="33" t="e">
        <f>BX14/BU14</f>
        <v>#REF!</v>
      </c>
      <c r="BZ14" s="31" t="e">
        <f>COUNTIFS(具体项目表!#REF!,B14,具体项目表!I:I,"是",具体项目表!E:E,"新建")+COUNTIFS(具体项目表!#REF!,B14,具体项目表!I:I,"无需办理",具体项目表!E:E,"新建")</f>
        <v>#REF!</v>
      </c>
      <c r="CA14" s="33" t="e">
        <f>BZ14/BS14</f>
        <v>#REF!</v>
      </c>
      <c r="CB14" s="39" t="e">
        <f>COUNTIFS(具体项目表!#REF!,B14,具体项目表!J:J,"是",具体项目表!E:E,"新建")+COUNTIFS(具体项目表!#REF!,B14,具体项目表!J:J,"无需办理",具体项目表!E:E,"新建")</f>
        <v>#REF!</v>
      </c>
      <c r="CC14" s="33" t="e">
        <f>CB14/BS14</f>
        <v>#REF!</v>
      </c>
      <c r="CD14" s="31" t="e">
        <f>COUNTIFS(具体项目表!#REF!,B14,具体项目表!K:K,"是",具体项目表!E:E,"新建")+COUNTIFS(具体项目表!#REF!,B14,具体项目表!K:K,"无需办理",具体项目表!E:E,"新建")</f>
        <v>#REF!</v>
      </c>
      <c r="CE14" s="33" t="e">
        <f>CD14/BS14</f>
        <v>#REF!</v>
      </c>
      <c r="CF14" s="39" t="e">
        <f>COUNTIFS(具体项目表!#REF!,B14,具体项目表!L:L,"是",具体项目表!E:E,"新建")+COUNTIFS(具体项目表!#REF!,B14,具体项目表!L:L,"无需办理",具体项目表!E:E,"新建")</f>
        <v>#REF!</v>
      </c>
      <c r="CG14" s="33" t="e">
        <f>CF14/BS14</f>
        <v>#REF!</v>
      </c>
      <c r="CH14" s="39" t="e">
        <f>COUNTIFS(具体项目表!#REF!,B14,具体项目表!M:M,"是",具体项目表!E:E,"新建")+COUNTIFS(具体项目表!#REF!,B14,具体项目表!M:M,"无需办理",具体项目表!E:E,"新建")</f>
        <v>#REF!</v>
      </c>
      <c r="CI14" s="33" t="e">
        <f>CH14/BS14</f>
        <v>#REF!</v>
      </c>
      <c r="CJ14" s="31" t="e">
        <f>COUNTIFS(具体项目表!#REF!,B14,具体项目表!N:N,"是",具体项目表!E:E,"新建")+COUNTIFS(具体项目表!#REF!,B14,具体项目表!N:N,"无需办理",具体项目表!E:E,"新建")</f>
        <v>#REF!</v>
      </c>
      <c r="CK14" s="33" t="e">
        <f>CJ14/BS14</f>
        <v>#REF!</v>
      </c>
      <c r="CL14" s="31" t="e">
        <f>COUNTIFS(具体项目表!#REF!,B14,具体项目表!O:O,"是",具体项目表!E:E,"新建")+COUNTIFS(具体项目表!#REF!,B14,具体项目表!O:O,"无需办理",具体项目表!E:E,"新建")</f>
        <v>#REF!</v>
      </c>
      <c r="CM14" s="33" t="e">
        <f>CL14/BS14</f>
        <v>#REF!</v>
      </c>
      <c r="CN14" s="31" t="e">
        <f>COUNTIFS(具体项目表!#REF!,B14,具体项目表!P:P,"是",具体项目表!E:E,"新建")+COUNTIFS(具体项目表!#REF!,B14,具体项目表!P:P,"无需办理",具体项目表!E:E,"新建")</f>
        <v>#REF!</v>
      </c>
      <c r="CO14" s="46" t="e">
        <f>CN14/BS14</f>
        <v>#REF!</v>
      </c>
      <c r="CP14" s="31" t="e">
        <f>COUNTIFS(具体项目表!#REF!,B14,具体项目表!Q:Q,"是",具体项目表!E:E,"新建")+COUNTIFS(具体项目表!#REF!,B14,具体项目表!Q:Q,"无需办理",具体项目表!E:E,"新建")</f>
        <v>#REF!</v>
      </c>
      <c r="CQ14" s="46" t="e">
        <f>CP14/BS14</f>
        <v>#REF!</v>
      </c>
      <c r="CR14" s="31" t="e">
        <f>COUNTIFS(具体项目表!#REF!,B14,具体项目表!R:R,"是",具体项目表!E:E,"新建")+COUNTIFS(具体项目表!#REF!,B14,具体项目表!R:R,"无需办理",具体项目表!E:E,"新建")</f>
        <v>#REF!</v>
      </c>
      <c r="CS14" s="33" t="e">
        <f>CR14/BS14</f>
        <v>#REF!</v>
      </c>
      <c r="CT14" s="31" t="e">
        <f>COUNTIFS(具体项目表!#REF!,B14,具体项目表!S:S,"是",具体项目表!E:E,"新建")+COUNTIFS(具体项目表!#REF!,B14,具体项目表!S:S,"无需办理",具体项目表!E:E,"新建")</f>
        <v>#REF!</v>
      </c>
      <c r="CU14" s="33" t="e">
        <f>CT14/BS14</f>
        <v>#REF!</v>
      </c>
      <c r="CV14" s="31" t="e">
        <f>COUNTIFS(具体项目表!#REF!,B14,具体项目表!T:T,"是",具体项目表!E:E,"新建")+COUNTIFS(具体项目表!#REF!,B14,具体项目表!T:T,"无需办理",具体项目表!E:E,"新建")</f>
        <v>#REF!</v>
      </c>
      <c r="CW14" s="33" t="e">
        <f>CV14/BS14</f>
        <v>#REF!</v>
      </c>
      <c r="CX14" s="31" t="e">
        <f>COUNTIFS(具体项目表!#REF!,"0",具体项目表!#REF!,B14,具体项目表!E:E,"新建")</f>
        <v>#REF!</v>
      </c>
      <c r="CY14" s="33" t="e">
        <f>CX14/BS14</f>
        <v>#REF!</v>
      </c>
      <c r="CZ14" s="57" t="e">
        <f>CX14-BS14</f>
        <v>#REF!</v>
      </c>
      <c r="DA14" t="e">
        <f>BZ14+CB14+CD14+CF14+CH14+CL14+CN14+CP14+CR14+CT14+CV14</f>
        <v>#REF!</v>
      </c>
      <c r="DC14" t="e">
        <f>BS14*11</f>
        <v>#REF!</v>
      </c>
      <c r="DD14" t="e">
        <f>DC14-DA14</f>
        <v>#REF!</v>
      </c>
      <c r="DE14" s="58" t="e">
        <f>DA14/DC14</f>
        <v>#REF!</v>
      </c>
    </row>
    <row r="15" ht="40" customHeight="1" spans="1:109">
      <c r="A15" s="30" t="s">
        <v>229</v>
      </c>
      <c r="B15" s="30" t="s">
        <v>229</v>
      </c>
      <c r="C15" s="31" t="e">
        <f>AK15+BS15</f>
        <v>#REF!</v>
      </c>
      <c r="D15" s="32" t="e">
        <f>AL15+BT15</f>
        <v>#REF!</v>
      </c>
      <c r="E15" s="32" t="e">
        <f>AM15+BU15</f>
        <v>#REF!</v>
      </c>
      <c r="F15" s="31" t="e">
        <f>AN15+BV15</f>
        <v>#REF!</v>
      </c>
      <c r="G15" s="33" t="e">
        <f>F15/C15</f>
        <v>#REF!</v>
      </c>
      <c r="H15" s="32" t="e">
        <f>AP15+BX15</f>
        <v>#REF!</v>
      </c>
      <c r="I15" s="33" t="e">
        <f>H15/E15</f>
        <v>#REF!</v>
      </c>
      <c r="J15" s="31" t="e">
        <f>AR15+BZ15</f>
        <v>#REF!</v>
      </c>
      <c r="K15" s="33" t="e">
        <f>J15/C15</f>
        <v>#REF!</v>
      </c>
      <c r="L15" s="39" t="e">
        <f>AT15+CB15</f>
        <v>#REF!</v>
      </c>
      <c r="M15" s="33" t="e">
        <f>L15/C15</f>
        <v>#REF!</v>
      </c>
      <c r="N15" s="31" t="e">
        <f>AV15+CD15</f>
        <v>#REF!</v>
      </c>
      <c r="O15" s="33" t="e">
        <f>N15/C15</f>
        <v>#REF!</v>
      </c>
      <c r="P15" s="39" t="e">
        <f>AX15+CF15</f>
        <v>#REF!</v>
      </c>
      <c r="Q15" s="33" t="e">
        <f>P15/C15</f>
        <v>#REF!</v>
      </c>
      <c r="R15" s="39" t="e">
        <f>AZ15+CH15</f>
        <v>#REF!</v>
      </c>
      <c r="S15" s="33" t="e">
        <f>R15/C15</f>
        <v>#REF!</v>
      </c>
      <c r="T15" s="31" t="e">
        <f>BB15+CJ15</f>
        <v>#REF!</v>
      </c>
      <c r="U15" s="33" t="e">
        <f>T15/C15</f>
        <v>#REF!</v>
      </c>
      <c r="V15" s="31" t="e">
        <f>BD15+CL15</f>
        <v>#REF!</v>
      </c>
      <c r="W15" s="33" t="e">
        <f>V15/C15</f>
        <v>#REF!</v>
      </c>
      <c r="X15" s="31" t="e">
        <f>BF15+CN15</f>
        <v>#REF!</v>
      </c>
      <c r="Y15" s="33" t="e">
        <f>X15/C15</f>
        <v>#REF!</v>
      </c>
      <c r="Z15" s="31" t="e">
        <f>BH15+CP15</f>
        <v>#REF!</v>
      </c>
      <c r="AA15" s="33" t="e">
        <f>Z15/C15</f>
        <v>#REF!</v>
      </c>
      <c r="AB15" s="31" t="e">
        <f>BJ15+CR15</f>
        <v>#REF!</v>
      </c>
      <c r="AC15" s="33" t="e">
        <f>AB15/C15</f>
        <v>#REF!</v>
      </c>
      <c r="AD15" s="31" t="e">
        <f>BL15+CT15</f>
        <v>#REF!</v>
      </c>
      <c r="AE15" s="33" t="e">
        <f>AD15/C15</f>
        <v>#REF!</v>
      </c>
      <c r="AF15" s="31" t="e">
        <f>BN15+CV15</f>
        <v>#REF!</v>
      </c>
      <c r="AG15" s="33" t="e">
        <f>AF15/C15</f>
        <v>#REF!</v>
      </c>
      <c r="AH15" s="34" t="e">
        <f>BP15+CX15</f>
        <v>#REF!</v>
      </c>
      <c r="AI15" s="33" t="e">
        <f>AH15/C15</f>
        <v>#REF!</v>
      </c>
      <c r="AJ15" s="29" t="s">
        <v>229</v>
      </c>
      <c r="AK15" s="31" t="e">
        <f>COUNTIFS(具体项目表!#REF!,B15,具体项目表!E:E,"续建")</f>
        <v>#REF!</v>
      </c>
      <c r="AL15" s="32" t="e">
        <f>SUMIFS(具体项目表!F:F,具体项目表!#REF!,B15,具体项目表!E:E,"续建")</f>
        <v>#REF!</v>
      </c>
      <c r="AM15" s="32" t="e">
        <f>SUMIFS(具体项目表!G:G,具体项目表!#REF!,B15,具体项目表!E:E,"续建")</f>
        <v>#REF!</v>
      </c>
      <c r="AN15" s="31" t="e">
        <f>COUNTIFS(具体项目表!#REF!,B15,具体项目表!E:E,"续建",具体项目表!#REF!,"是")</f>
        <v>#REF!</v>
      </c>
      <c r="AO15" s="33" t="e">
        <f>AN15/AK15</f>
        <v>#REF!</v>
      </c>
      <c r="AP15" s="32" t="e">
        <f>SUMIFS(具体项目表!H:H,具体项目表!#REF!,B15,具体项目表!E:E,"续建")</f>
        <v>#REF!</v>
      </c>
      <c r="AQ15" s="33" t="e">
        <f>AP15/AM15</f>
        <v>#REF!</v>
      </c>
      <c r="AR15" s="31" t="e">
        <f>COUNTIFS(具体项目表!#REF!,B15,具体项目表!I:I,"是",具体项目表!E:E,"续建")+COUNTIFS(具体项目表!#REF!,B15,具体项目表!I:I,"无需办理",具体项目表!E:E,"续建")</f>
        <v>#REF!</v>
      </c>
      <c r="AS15" s="33" t="e">
        <f>AR15/AK15</f>
        <v>#REF!</v>
      </c>
      <c r="AT15" s="39" t="e">
        <f>COUNTIFS(具体项目表!#REF!,B15,具体项目表!J:J,"是",具体项目表!E:E,"续建")+COUNTIFS(具体项目表!#REF!,B15,具体项目表!J:J,"无需办理",具体项目表!E:E,"续建")</f>
        <v>#REF!</v>
      </c>
      <c r="AU15" s="33" t="e">
        <f>AT15/AK15</f>
        <v>#REF!</v>
      </c>
      <c r="AV15" s="31" t="e">
        <f>COUNTIFS(具体项目表!#REF!,B15,具体项目表!K:K,"是",具体项目表!E:E,"续建")+COUNTIFS(具体项目表!#REF!,B15,具体项目表!K:K,"无需办理",具体项目表!E:E,"续建")</f>
        <v>#REF!</v>
      </c>
      <c r="AW15" s="33" t="e">
        <f>AV15/AK15</f>
        <v>#REF!</v>
      </c>
      <c r="AX15" s="39" t="e">
        <f>COUNTIFS(具体项目表!#REF!,B15,具体项目表!L:L,"是",具体项目表!E:E,"续建")+COUNTIFS(具体项目表!#REF!,B15,具体项目表!L:L,"无需办理",具体项目表!E:E,"续建")</f>
        <v>#REF!</v>
      </c>
      <c r="AY15" s="33" t="e">
        <f>AX15/AK15</f>
        <v>#REF!</v>
      </c>
      <c r="AZ15" s="39" t="e">
        <f>COUNTIFS(具体项目表!#REF!,B15,具体项目表!M:M,"是",具体项目表!E:E,"续建")+COUNTIFS(具体项目表!#REF!,B15,具体项目表!M:M,"无需办理",具体项目表!E:E,"续建")</f>
        <v>#REF!</v>
      </c>
      <c r="BA15" s="33" t="e">
        <f>AZ15/AK15</f>
        <v>#REF!</v>
      </c>
      <c r="BB15" s="31" t="e">
        <f>COUNTIFS(具体项目表!#REF!,B15,具体项目表!N:N,"是",具体项目表!E:E,"续建")+COUNTIFS(具体项目表!#REF!,B15,具体项目表!N:N,"无需办理",具体项目表!E:E,"续建")</f>
        <v>#REF!</v>
      </c>
      <c r="BC15" s="33" t="e">
        <f>BB15/AK15</f>
        <v>#REF!</v>
      </c>
      <c r="BD15" s="31" t="e">
        <f>COUNTIFS(具体项目表!#REF!,B15,具体项目表!O:O,"是",具体项目表!E:E,"续建")+COUNTIFS(具体项目表!#REF!,B15,具体项目表!O:O,"无需办理",具体项目表!E:E,"续建")</f>
        <v>#REF!</v>
      </c>
      <c r="BE15" s="33" t="e">
        <f>BD15/AK15</f>
        <v>#REF!</v>
      </c>
      <c r="BF15" s="31" t="e">
        <f>COUNTIFS(具体项目表!#REF!,B15,具体项目表!P:P,"是",具体项目表!E:E,"续建")+COUNTIFS(具体项目表!#REF!,B15,具体项目表!P:P,"无需办理",具体项目表!E:E,"续建")</f>
        <v>#REF!</v>
      </c>
      <c r="BG15" s="33" t="e">
        <f>BF15/AK15</f>
        <v>#REF!</v>
      </c>
      <c r="BH15" s="31" t="e">
        <f>COUNTIFS(具体项目表!#REF!,B15,具体项目表!Q:Q,"是",具体项目表!E:E,"续建")+COUNTIFS(具体项目表!#REF!,B15,具体项目表!Q:Q,"无需办理",具体项目表!E:E,"续建")</f>
        <v>#REF!</v>
      </c>
      <c r="BI15" s="33" t="e">
        <f>BH15/AK15</f>
        <v>#REF!</v>
      </c>
      <c r="BJ15" s="31" t="e">
        <f>COUNTIFS(具体项目表!#REF!,B15,具体项目表!R:R,"是",具体项目表!E:E,"续建")+COUNTIFS(具体项目表!#REF!,B15,具体项目表!R:R,"无需办理",具体项目表!E:E,"续建")</f>
        <v>#REF!</v>
      </c>
      <c r="BK15" s="33" t="e">
        <f>BJ15/AK15</f>
        <v>#REF!</v>
      </c>
      <c r="BL15" s="31" t="e">
        <f>COUNTIFS(具体项目表!#REF!,B15,具体项目表!S:S,"是",具体项目表!E:E,"续建")+COUNTIFS(具体项目表!#REF!,B15,具体项目表!S:S,"无需办理",具体项目表!E:E,"续建")</f>
        <v>#REF!</v>
      </c>
      <c r="BM15" s="33" t="e">
        <f>BL15/AK15</f>
        <v>#REF!</v>
      </c>
      <c r="BN15" s="31" t="e">
        <f>COUNTIFS(具体项目表!#REF!,B15,具体项目表!T:T,"是",具体项目表!E:E,"续建")+COUNTIFS(具体项目表!#REF!,B15,具体项目表!T:T,"无需办理",具体项目表!E:E,"续建")</f>
        <v>#REF!</v>
      </c>
      <c r="BO15" s="33" t="e">
        <f>BN15/AK15</f>
        <v>#REF!</v>
      </c>
      <c r="BP15" s="31" t="e">
        <f>COUNTIFS(具体项目表!#REF!,"0",具体项目表!#REF!,B15,具体项目表!E:E,"续建")</f>
        <v>#REF!</v>
      </c>
      <c r="BQ15" s="33" t="e">
        <f>BP15/AK15</f>
        <v>#REF!</v>
      </c>
      <c r="BR15" s="30" t="s">
        <v>229</v>
      </c>
      <c r="BS15" s="31" t="e">
        <f>COUNTIFS(具体项目表!#REF!,B15,具体项目表!E:E,"新建")</f>
        <v>#REF!</v>
      </c>
      <c r="BT15" s="32" t="e">
        <f>SUMIFS(具体项目表!F:F,具体项目表!#REF!,B15,具体项目表!E:E,"新建")</f>
        <v>#REF!</v>
      </c>
      <c r="BU15" s="32" t="e">
        <f>SUMIFS(具体项目表!G:G,具体项目表!#REF!,B15,具体项目表!E:E,"新建")</f>
        <v>#REF!</v>
      </c>
      <c r="BV15" s="31" t="e">
        <f>COUNTIFS(具体项目表!#REF!,B15,具体项目表!E:E,"新建",具体项目表!#REF!,"是")</f>
        <v>#REF!</v>
      </c>
      <c r="BW15" s="33" t="e">
        <f>BV15/BS15</f>
        <v>#REF!</v>
      </c>
      <c r="BX15" s="32" t="e">
        <f>SUMIFS(具体项目表!H:H,具体项目表!#REF!,B15,具体项目表!E:E,"新建")</f>
        <v>#REF!</v>
      </c>
      <c r="BY15" s="33" t="e">
        <f>BX15/BU15</f>
        <v>#REF!</v>
      </c>
      <c r="BZ15" s="31" t="e">
        <f>COUNTIFS(具体项目表!#REF!,B15,具体项目表!I:I,"是",具体项目表!E:E,"新建")+COUNTIFS(具体项目表!#REF!,B15,具体项目表!I:I,"无需办理",具体项目表!E:E,"新建")</f>
        <v>#REF!</v>
      </c>
      <c r="CA15" s="33" t="e">
        <f>BZ15/BS15</f>
        <v>#REF!</v>
      </c>
      <c r="CB15" s="39" t="e">
        <f>COUNTIFS(具体项目表!#REF!,B15,具体项目表!J:J,"是",具体项目表!E:E,"新建")+COUNTIFS(具体项目表!#REF!,B15,具体项目表!J:J,"无需办理",具体项目表!E:E,"新建")</f>
        <v>#REF!</v>
      </c>
      <c r="CC15" s="33" t="e">
        <f>CB15/BS15</f>
        <v>#REF!</v>
      </c>
      <c r="CD15" s="31" t="e">
        <f>COUNTIFS(具体项目表!#REF!,B15,具体项目表!K:K,"是",具体项目表!E:E,"新建")+COUNTIFS(具体项目表!#REF!,B15,具体项目表!K:K,"无需办理",具体项目表!E:E,"新建")</f>
        <v>#REF!</v>
      </c>
      <c r="CE15" s="33" t="e">
        <f>CD15/BS15</f>
        <v>#REF!</v>
      </c>
      <c r="CF15" s="39" t="e">
        <f>COUNTIFS(具体项目表!#REF!,B15,具体项目表!L:L,"是",具体项目表!E:E,"新建")+COUNTIFS(具体项目表!#REF!,B15,具体项目表!L:L,"无需办理",具体项目表!E:E,"新建")</f>
        <v>#REF!</v>
      </c>
      <c r="CG15" s="33" t="e">
        <f>CF15/BS15</f>
        <v>#REF!</v>
      </c>
      <c r="CH15" s="39" t="e">
        <f>COUNTIFS(具体项目表!#REF!,B15,具体项目表!M:M,"是",具体项目表!E:E,"新建")+COUNTIFS(具体项目表!#REF!,B15,具体项目表!M:M,"无需办理",具体项目表!E:E,"新建")</f>
        <v>#REF!</v>
      </c>
      <c r="CI15" s="33" t="e">
        <f>CH15/BS15</f>
        <v>#REF!</v>
      </c>
      <c r="CJ15" s="31" t="e">
        <f>COUNTIFS(具体项目表!#REF!,B15,具体项目表!N:N,"是",具体项目表!E:E,"新建")+COUNTIFS(具体项目表!#REF!,B15,具体项目表!N:N,"无需办理",具体项目表!E:E,"新建")</f>
        <v>#REF!</v>
      </c>
      <c r="CK15" s="33" t="e">
        <f>CJ15/BS15</f>
        <v>#REF!</v>
      </c>
      <c r="CL15" s="31" t="e">
        <f>COUNTIFS(具体项目表!#REF!,B15,具体项目表!O:O,"是",具体项目表!E:E,"新建")+COUNTIFS(具体项目表!#REF!,B15,具体项目表!O:O,"无需办理",具体项目表!E:E,"新建")</f>
        <v>#REF!</v>
      </c>
      <c r="CM15" s="33" t="e">
        <f>CL15/BS15</f>
        <v>#REF!</v>
      </c>
      <c r="CN15" s="31" t="e">
        <f>COUNTIFS(具体项目表!#REF!,B15,具体项目表!P:P,"是",具体项目表!E:E,"新建")+COUNTIFS(具体项目表!#REF!,B15,具体项目表!P:P,"无需办理",具体项目表!E:E,"新建")</f>
        <v>#REF!</v>
      </c>
      <c r="CO15" s="46" t="e">
        <f>CN15/BS15</f>
        <v>#REF!</v>
      </c>
      <c r="CP15" s="31" t="e">
        <f>COUNTIFS(具体项目表!#REF!,B15,具体项目表!Q:Q,"是",具体项目表!E:E,"新建")+COUNTIFS(具体项目表!#REF!,B15,具体项目表!Q:Q,"无需办理",具体项目表!E:E,"新建")</f>
        <v>#REF!</v>
      </c>
      <c r="CQ15" s="46" t="e">
        <f>CP15/BS15</f>
        <v>#REF!</v>
      </c>
      <c r="CR15" s="31" t="e">
        <f>COUNTIFS(具体项目表!#REF!,B15,具体项目表!R:R,"是",具体项目表!E:E,"新建")+COUNTIFS(具体项目表!#REF!,B15,具体项目表!R:R,"无需办理",具体项目表!E:E,"新建")</f>
        <v>#REF!</v>
      </c>
      <c r="CS15" s="33" t="e">
        <f>CR15/BS15</f>
        <v>#REF!</v>
      </c>
      <c r="CT15" s="31" t="e">
        <f>COUNTIFS(具体项目表!#REF!,B15,具体项目表!S:S,"是",具体项目表!E:E,"新建")+COUNTIFS(具体项目表!#REF!,B15,具体项目表!S:S,"无需办理",具体项目表!E:E,"新建")</f>
        <v>#REF!</v>
      </c>
      <c r="CU15" s="33" t="e">
        <f>CT15/BS15</f>
        <v>#REF!</v>
      </c>
      <c r="CV15" s="31" t="e">
        <f>COUNTIFS(具体项目表!#REF!,B15,具体项目表!T:T,"是",具体项目表!E:E,"新建")+COUNTIFS(具体项目表!#REF!,B15,具体项目表!T:T,"无需办理",具体项目表!E:E,"新建")</f>
        <v>#REF!</v>
      </c>
      <c r="CW15" s="33" t="e">
        <f>CV15/BS15</f>
        <v>#REF!</v>
      </c>
      <c r="CX15" s="31" t="e">
        <f>COUNTIFS(具体项目表!#REF!,"0",具体项目表!#REF!,B15,具体项目表!E:E,"新建")</f>
        <v>#REF!</v>
      </c>
      <c r="CY15" s="33" t="e">
        <f>CX15/BS15</f>
        <v>#REF!</v>
      </c>
      <c r="CZ15" s="57" t="e">
        <f>CX15-BS15</f>
        <v>#REF!</v>
      </c>
      <c r="DA15" t="e">
        <f>BZ15+CB15+CD15+CF15+CH15+CL15+CN15+CP15+CR15+CT15+CV15</f>
        <v>#REF!</v>
      </c>
      <c r="DC15" t="e">
        <f>BS15*11</f>
        <v>#REF!</v>
      </c>
      <c r="DD15" t="e">
        <f>DC15-DA15</f>
        <v>#REF!</v>
      </c>
      <c r="DE15" s="58" t="e">
        <f>DA15/DC15</f>
        <v>#REF!</v>
      </c>
    </row>
    <row r="16" ht="40" customHeight="1" spans="1:109">
      <c r="A16" s="30" t="s">
        <v>230</v>
      </c>
      <c r="B16" s="30" t="s">
        <v>230</v>
      </c>
      <c r="C16" s="31" t="e">
        <f>AK16+BS16</f>
        <v>#REF!</v>
      </c>
      <c r="D16" s="32" t="e">
        <f>AL16+BT16</f>
        <v>#REF!</v>
      </c>
      <c r="E16" s="32" t="e">
        <f>AM16+BU16</f>
        <v>#REF!</v>
      </c>
      <c r="F16" s="31" t="e">
        <f>AN16+BV16</f>
        <v>#REF!</v>
      </c>
      <c r="G16" s="33" t="e">
        <f>F16/C16</f>
        <v>#REF!</v>
      </c>
      <c r="H16" s="32" t="e">
        <f>AP16+BX16</f>
        <v>#REF!</v>
      </c>
      <c r="I16" s="33" t="e">
        <f>H16/E16</f>
        <v>#REF!</v>
      </c>
      <c r="J16" s="31" t="e">
        <f>AR16+BZ16</f>
        <v>#REF!</v>
      </c>
      <c r="K16" s="33" t="e">
        <f>J16/C16</f>
        <v>#REF!</v>
      </c>
      <c r="L16" s="39" t="e">
        <f>AT16+CB16</f>
        <v>#REF!</v>
      </c>
      <c r="M16" s="33" t="e">
        <f>L16/C16</f>
        <v>#REF!</v>
      </c>
      <c r="N16" s="31" t="e">
        <f>AV16+CD16</f>
        <v>#REF!</v>
      </c>
      <c r="O16" s="33" t="e">
        <f>N16/C16</f>
        <v>#REF!</v>
      </c>
      <c r="P16" s="39" t="e">
        <f>AX16+CF16</f>
        <v>#REF!</v>
      </c>
      <c r="Q16" s="33" t="e">
        <f>P16/C16</f>
        <v>#REF!</v>
      </c>
      <c r="R16" s="39" t="e">
        <f>AZ16+CH16</f>
        <v>#REF!</v>
      </c>
      <c r="S16" s="33" t="e">
        <f>R16/C16</f>
        <v>#REF!</v>
      </c>
      <c r="T16" s="31" t="e">
        <f>BB16+CJ16</f>
        <v>#REF!</v>
      </c>
      <c r="U16" s="33" t="e">
        <f>T16/C16</f>
        <v>#REF!</v>
      </c>
      <c r="V16" s="31" t="e">
        <f>BD16+CL16</f>
        <v>#REF!</v>
      </c>
      <c r="W16" s="33" t="e">
        <f>V16/C16</f>
        <v>#REF!</v>
      </c>
      <c r="X16" s="31" t="e">
        <f>BF16+CN16</f>
        <v>#REF!</v>
      </c>
      <c r="Y16" s="33" t="e">
        <f>X16/C16</f>
        <v>#REF!</v>
      </c>
      <c r="Z16" s="31" t="e">
        <f>BH16+CP16</f>
        <v>#REF!</v>
      </c>
      <c r="AA16" s="33" t="e">
        <f>Z16/C16</f>
        <v>#REF!</v>
      </c>
      <c r="AB16" s="31" t="e">
        <f>BJ16+CR16</f>
        <v>#REF!</v>
      </c>
      <c r="AC16" s="33" t="e">
        <f>AB16/C16</f>
        <v>#REF!</v>
      </c>
      <c r="AD16" s="31" t="e">
        <f>BL16+CT16</f>
        <v>#REF!</v>
      </c>
      <c r="AE16" s="33" t="e">
        <f>AD16/C16</f>
        <v>#REF!</v>
      </c>
      <c r="AF16" s="31" t="e">
        <f>BN16+CV16</f>
        <v>#REF!</v>
      </c>
      <c r="AG16" s="33" t="e">
        <f>AF16/C16</f>
        <v>#REF!</v>
      </c>
      <c r="AH16" s="34" t="e">
        <f>BP16+CX16</f>
        <v>#REF!</v>
      </c>
      <c r="AI16" s="33" t="e">
        <f>AH16/C16</f>
        <v>#REF!</v>
      </c>
      <c r="AJ16" s="29" t="s">
        <v>230</v>
      </c>
      <c r="AK16" s="31" t="e">
        <f>COUNTIFS(具体项目表!#REF!,B16,具体项目表!E:E,"续建")</f>
        <v>#REF!</v>
      </c>
      <c r="AL16" s="32" t="e">
        <f>SUMIFS(具体项目表!F:F,具体项目表!#REF!,B16,具体项目表!E:E,"续建")</f>
        <v>#REF!</v>
      </c>
      <c r="AM16" s="32" t="e">
        <f>SUMIFS(具体项目表!G:G,具体项目表!#REF!,B16,具体项目表!E:E,"续建")</f>
        <v>#REF!</v>
      </c>
      <c r="AN16" s="31" t="e">
        <f>COUNTIFS(具体项目表!#REF!,B16,具体项目表!E:E,"续建",具体项目表!#REF!,"是")</f>
        <v>#REF!</v>
      </c>
      <c r="AO16" s="33" t="e">
        <f>AN16/AK16</f>
        <v>#REF!</v>
      </c>
      <c r="AP16" s="32" t="e">
        <f>SUMIFS(具体项目表!H:H,具体项目表!#REF!,B16,具体项目表!E:E,"续建")</f>
        <v>#REF!</v>
      </c>
      <c r="AQ16" s="33" t="e">
        <f>AP16/AM16</f>
        <v>#REF!</v>
      </c>
      <c r="AR16" s="31" t="e">
        <f>COUNTIFS(具体项目表!#REF!,B16,具体项目表!I:I,"是",具体项目表!E:E,"续建")+COUNTIFS(具体项目表!#REF!,B16,具体项目表!I:I,"无需办理",具体项目表!E:E,"续建")</f>
        <v>#REF!</v>
      </c>
      <c r="AS16" s="33" t="e">
        <f>AR16/AK16</f>
        <v>#REF!</v>
      </c>
      <c r="AT16" s="39" t="e">
        <f>COUNTIFS(具体项目表!#REF!,B16,具体项目表!J:J,"是",具体项目表!E:E,"续建")+COUNTIFS(具体项目表!#REF!,B16,具体项目表!J:J,"无需办理",具体项目表!E:E,"续建")</f>
        <v>#REF!</v>
      </c>
      <c r="AU16" s="33" t="e">
        <f>AT16/AK16</f>
        <v>#REF!</v>
      </c>
      <c r="AV16" s="31" t="e">
        <f>COUNTIFS(具体项目表!#REF!,B16,具体项目表!K:K,"是",具体项目表!E:E,"续建")+COUNTIFS(具体项目表!#REF!,B16,具体项目表!K:K,"无需办理",具体项目表!E:E,"续建")</f>
        <v>#REF!</v>
      </c>
      <c r="AW16" s="33" t="e">
        <f>AV16/AK16</f>
        <v>#REF!</v>
      </c>
      <c r="AX16" s="39" t="e">
        <f>COUNTIFS(具体项目表!#REF!,B16,具体项目表!L:L,"是",具体项目表!E:E,"续建")+COUNTIFS(具体项目表!#REF!,B16,具体项目表!L:L,"无需办理",具体项目表!E:E,"续建")</f>
        <v>#REF!</v>
      </c>
      <c r="AY16" s="33" t="e">
        <f>AX16/AK16</f>
        <v>#REF!</v>
      </c>
      <c r="AZ16" s="39" t="e">
        <f>COUNTIFS(具体项目表!#REF!,B16,具体项目表!M:M,"是",具体项目表!E:E,"续建")+COUNTIFS(具体项目表!#REF!,B16,具体项目表!M:M,"无需办理",具体项目表!E:E,"续建")</f>
        <v>#REF!</v>
      </c>
      <c r="BA16" s="33" t="e">
        <f>AZ16/AK16</f>
        <v>#REF!</v>
      </c>
      <c r="BB16" s="31" t="e">
        <f>COUNTIFS(具体项目表!#REF!,B16,具体项目表!N:N,"是",具体项目表!E:E,"续建")+COUNTIFS(具体项目表!#REF!,B16,具体项目表!N:N,"无需办理",具体项目表!E:E,"续建")</f>
        <v>#REF!</v>
      </c>
      <c r="BC16" s="33" t="e">
        <f>BB16/AK16</f>
        <v>#REF!</v>
      </c>
      <c r="BD16" s="31" t="e">
        <f>COUNTIFS(具体项目表!#REF!,B16,具体项目表!O:O,"是",具体项目表!E:E,"续建")+COUNTIFS(具体项目表!#REF!,B16,具体项目表!O:O,"无需办理",具体项目表!E:E,"续建")</f>
        <v>#REF!</v>
      </c>
      <c r="BE16" s="33" t="e">
        <f>BD16/AK16</f>
        <v>#REF!</v>
      </c>
      <c r="BF16" s="31" t="e">
        <f>COUNTIFS(具体项目表!#REF!,B16,具体项目表!P:P,"是",具体项目表!E:E,"续建")+COUNTIFS(具体项目表!#REF!,B16,具体项目表!P:P,"无需办理",具体项目表!E:E,"续建")</f>
        <v>#REF!</v>
      </c>
      <c r="BG16" s="33" t="e">
        <f>BF16/AK16</f>
        <v>#REF!</v>
      </c>
      <c r="BH16" s="31" t="e">
        <f>COUNTIFS(具体项目表!#REF!,B16,具体项目表!Q:Q,"是",具体项目表!E:E,"续建")+COUNTIFS(具体项目表!#REF!,B16,具体项目表!Q:Q,"无需办理",具体项目表!E:E,"续建")</f>
        <v>#REF!</v>
      </c>
      <c r="BI16" s="33" t="e">
        <f>BH16/AK16</f>
        <v>#REF!</v>
      </c>
      <c r="BJ16" s="31" t="e">
        <f>COUNTIFS(具体项目表!#REF!,B16,具体项目表!R:R,"是",具体项目表!E:E,"续建")+COUNTIFS(具体项目表!#REF!,B16,具体项目表!R:R,"无需办理",具体项目表!E:E,"续建")</f>
        <v>#REF!</v>
      </c>
      <c r="BK16" s="33" t="e">
        <f>BJ16/AK16</f>
        <v>#REF!</v>
      </c>
      <c r="BL16" s="31" t="e">
        <f>COUNTIFS(具体项目表!#REF!,B16,具体项目表!S:S,"是",具体项目表!E:E,"续建")+COUNTIFS(具体项目表!#REF!,B16,具体项目表!S:S,"无需办理",具体项目表!E:E,"续建")</f>
        <v>#REF!</v>
      </c>
      <c r="BM16" s="33" t="e">
        <f>BL16/AK16</f>
        <v>#REF!</v>
      </c>
      <c r="BN16" s="31" t="e">
        <f>COUNTIFS(具体项目表!#REF!,B16,具体项目表!T:T,"是",具体项目表!E:E,"续建")+COUNTIFS(具体项目表!#REF!,B16,具体项目表!T:T,"无需办理",具体项目表!E:E,"续建")</f>
        <v>#REF!</v>
      </c>
      <c r="BO16" s="33" t="e">
        <f>BN16/AK16</f>
        <v>#REF!</v>
      </c>
      <c r="BP16" s="31" t="e">
        <f>COUNTIFS(具体项目表!#REF!,"0",具体项目表!#REF!,B16,具体项目表!E:E,"续建")</f>
        <v>#REF!</v>
      </c>
      <c r="BQ16" s="33" t="e">
        <f>BP16/AK16</f>
        <v>#REF!</v>
      </c>
      <c r="BR16" s="30" t="s">
        <v>230</v>
      </c>
      <c r="BS16" s="31" t="e">
        <f>COUNTIFS(具体项目表!#REF!,B16,具体项目表!E:E,"新建")</f>
        <v>#REF!</v>
      </c>
      <c r="BT16" s="32" t="e">
        <f>SUMIFS(具体项目表!F:F,具体项目表!#REF!,B16,具体项目表!E:E,"新建")</f>
        <v>#REF!</v>
      </c>
      <c r="BU16" s="32" t="e">
        <f>SUMIFS(具体项目表!G:G,具体项目表!#REF!,B16,具体项目表!E:E,"新建")</f>
        <v>#REF!</v>
      </c>
      <c r="BV16" s="31" t="e">
        <f>COUNTIFS(具体项目表!#REF!,B16,具体项目表!E:E,"新建",具体项目表!#REF!,"是")</f>
        <v>#REF!</v>
      </c>
      <c r="BW16" s="33" t="e">
        <f>BV16/BS16</f>
        <v>#REF!</v>
      </c>
      <c r="BX16" s="32" t="e">
        <f>SUMIFS(具体项目表!H:H,具体项目表!#REF!,B16,具体项目表!E:E,"新建")</f>
        <v>#REF!</v>
      </c>
      <c r="BY16" s="33" t="e">
        <f>BX16/BU16</f>
        <v>#REF!</v>
      </c>
      <c r="BZ16" s="31" t="e">
        <f>COUNTIFS(具体项目表!#REF!,B16,具体项目表!I:I,"是",具体项目表!E:E,"新建")+COUNTIFS(具体项目表!#REF!,B16,具体项目表!I:I,"无需办理",具体项目表!E:E,"新建")</f>
        <v>#REF!</v>
      </c>
      <c r="CA16" s="33" t="e">
        <f>BZ16/BS16</f>
        <v>#REF!</v>
      </c>
      <c r="CB16" s="39" t="e">
        <f>COUNTIFS(具体项目表!#REF!,B16,具体项目表!J:J,"是",具体项目表!E:E,"新建")+COUNTIFS(具体项目表!#REF!,B16,具体项目表!J:J,"无需办理",具体项目表!E:E,"新建")</f>
        <v>#REF!</v>
      </c>
      <c r="CC16" s="33" t="e">
        <f>CB16/BS16</f>
        <v>#REF!</v>
      </c>
      <c r="CD16" s="31" t="e">
        <f>COUNTIFS(具体项目表!#REF!,B16,具体项目表!K:K,"是",具体项目表!E:E,"新建")+COUNTIFS(具体项目表!#REF!,B16,具体项目表!K:K,"无需办理",具体项目表!E:E,"新建")</f>
        <v>#REF!</v>
      </c>
      <c r="CE16" s="33" t="e">
        <f>CD16/BS16</f>
        <v>#REF!</v>
      </c>
      <c r="CF16" s="39" t="e">
        <f>COUNTIFS(具体项目表!#REF!,B16,具体项目表!L:L,"是",具体项目表!E:E,"新建")+COUNTIFS(具体项目表!#REF!,B16,具体项目表!L:L,"无需办理",具体项目表!E:E,"新建")</f>
        <v>#REF!</v>
      </c>
      <c r="CG16" s="33" t="e">
        <f>CF16/BS16</f>
        <v>#REF!</v>
      </c>
      <c r="CH16" s="39" t="e">
        <f>COUNTIFS(具体项目表!#REF!,B16,具体项目表!M:M,"是",具体项目表!E:E,"新建")+COUNTIFS(具体项目表!#REF!,B16,具体项目表!M:M,"无需办理",具体项目表!E:E,"新建")</f>
        <v>#REF!</v>
      </c>
      <c r="CI16" s="33" t="e">
        <f>CH16/BS16</f>
        <v>#REF!</v>
      </c>
      <c r="CJ16" s="31" t="e">
        <f>COUNTIFS(具体项目表!#REF!,B16,具体项目表!N:N,"是",具体项目表!E:E,"新建")+COUNTIFS(具体项目表!#REF!,B16,具体项目表!N:N,"无需办理",具体项目表!E:E,"新建")</f>
        <v>#REF!</v>
      </c>
      <c r="CK16" s="33" t="e">
        <f>CJ16/BS16</f>
        <v>#REF!</v>
      </c>
      <c r="CL16" s="31" t="e">
        <f>COUNTIFS(具体项目表!#REF!,B16,具体项目表!O:O,"是",具体项目表!E:E,"新建")+COUNTIFS(具体项目表!#REF!,B16,具体项目表!O:O,"无需办理",具体项目表!E:E,"新建")</f>
        <v>#REF!</v>
      </c>
      <c r="CM16" s="33" t="e">
        <f>CL16/BS16</f>
        <v>#REF!</v>
      </c>
      <c r="CN16" s="31" t="e">
        <f>COUNTIFS(具体项目表!#REF!,B16,具体项目表!P:P,"是",具体项目表!E:E,"新建")+COUNTIFS(具体项目表!#REF!,B16,具体项目表!P:P,"无需办理",具体项目表!E:E,"新建")</f>
        <v>#REF!</v>
      </c>
      <c r="CO16" s="46" t="e">
        <f>CN16/BS16</f>
        <v>#REF!</v>
      </c>
      <c r="CP16" s="31" t="e">
        <f>COUNTIFS(具体项目表!#REF!,B16,具体项目表!Q:Q,"是",具体项目表!E:E,"新建")+COUNTIFS(具体项目表!#REF!,B16,具体项目表!Q:Q,"无需办理",具体项目表!E:E,"新建")</f>
        <v>#REF!</v>
      </c>
      <c r="CQ16" s="46" t="e">
        <f>CP16/BS16</f>
        <v>#REF!</v>
      </c>
      <c r="CR16" s="31" t="e">
        <f>COUNTIFS(具体项目表!#REF!,B16,具体项目表!R:R,"是",具体项目表!E:E,"新建")+COUNTIFS(具体项目表!#REF!,B16,具体项目表!R:R,"无需办理",具体项目表!E:E,"新建")</f>
        <v>#REF!</v>
      </c>
      <c r="CS16" s="33" t="e">
        <f>CR16/BS16</f>
        <v>#REF!</v>
      </c>
      <c r="CT16" s="31" t="e">
        <f>COUNTIFS(具体项目表!#REF!,B16,具体项目表!S:S,"是",具体项目表!E:E,"新建")+COUNTIFS(具体项目表!#REF!,B16,具体项目表!S:S,"无需办理",具体项目表!E:E,"新建")</f>
        <v>#REF!</v>
      </c>
      <c r="CU16" s="33" t="e">
        <f>CT16/BS16</f>
        <v>#REF!</v>
      </c>
      <c r="CV16" s="31" t="e">
        <f>COUNTIFS(具体项目表!#REF!,B16,具体项目表!T:T,"是",具体项目表!E:E,"新建")+COUNTIFS(具体项目表!#REF!,B16,具体项目表!T:T,"无需办理",具体项目表!E:E,"新建")</f>
        <v>#REF!</v>
      </c>
      <c r="CW16" s="33" t="e">
        <f>CV16/BS16</f>
        <v>#REF!</v>
      </c>
      <c r="CX16" s="31" t="e">
        <f>COUNTIFS(具体项目表!#REF!,"0",具体项目表!#REF!,B16,具体项目表!E:E,"新建")</f>
        <v>#REF!</v>
      </c>
      <c r="CY16" s="33" t="e">
        <f>CX16/BS16</f>
        <v>#REF!</v>
      </c>
      <c r="CZ16" s="57" t="e">
        <f>CX16-BS16</f>
        <v>#REF!</v>
      </c>
      <c r="DA16" t="e">
        <f>BZ16+CB16+CD16+CF16+CH16+CL16+CN16+CP16+CR16+CT16+CV16</f>
        <v>#REF!</v>
      </c>
      <c r="DC16" t="e">
        <f>BS16*11</f>
        <v>#REF!</v>
      </c>
      <c r="DD16" t="e">
        <f>DC16-DA16</f>
        <v>#REF!</v>
      </c>
      <c r="DE16" s="58" t="e">
        <f>DA16/DC16</f>
        <v>#REF!</v>
      </c>
    </row>
    <row r="17" ht="40" customHeight="1" spans="1:109">
      <c r="A17" s="30" t="s">
        <v>231</v>
      </c>
      <c r="B17" s="30" t="s">
        <v>232</v>
      </c>
      <c r="C17" s="31" t="e">
        <f>AK17+BS17</f>
        <v>#REF!</v>
      </c>
      <c r="D17" s="32" t="e">
        <f>AL17+BT17</f>
        <v>#REF!</v>
      </c>
      <c r="E17" s="32" t="e">
        <f>AM17+BU17</f>
        <v>#REF!</v>
      </c>
      <c r="F17" s="31" t="e">
        <f>AN17+BV17</f>
        <v>#REF!</v>
      </c>
      <c r="G17" s="33" t="e">
        <f>F17/C17</f>
        <v>#REF!</v>
      </c>
      <c r="H17" s="32" t="e">
        <f>AP17+BX17</f>
        <v>#REF!</v>
      </c>
      <c r="I17" s="33" t="e">
        <f>H17/E17</f>
        <v>#REF!</v>
      </c>
      <c r="J17" s="31" t="e">
        <f>AR17+BZ17</f>
        <v>#REF!</v>
      </c>
      <c r="K17" s="33" t="e">
        <f>J17/C17</f>
        <v>#REF!</v>
      </c>
      <c r="L17" s="39" t="e">
        <f>AT17+CB17</f>
        <v>#REF!</v>
      </c>
      <c r="M17" s="33" t="e">
        <f>L17/C17</f>
        <v>#REF!</v>
      </c>
      <c r="N17" s="31" t="e">
        <f>AV17+CD17</f>
        <v>#REF!</v>
      </c>
      <c r="O17" s="33" t="e">
        <f>N17/C17</f>
        <v>#REF!</v>
      </c>
      <c r="P17" s="39" t="e">
        <f>AX17+CF17</f>
        <v>#REF!</v>
      </c>
      <c r="Q17" s="33" t="e">
        <f>P17/C17</f>
        <v>#REF!</v>
      </c>
      <c r="R17" s="39" t="e">
        <f>AZ17+CH17</f>
        <v>#REF!</v>
      </c>
      <c r="S17" s="33" t="e">
        <f>R17/C17</f>
        <v>#REF!</v>
      </c>
      <c r="T17" s="31" t="e">
        <f>BB17+CJ17</f>
        <v>#REF!</v>
      </c>
      <c r="U17" s="33" t="e">
        <f>T17/C17</f>
        <v>#REF!</v>
      </c>
      <c r="V17" s="31" t="e">
        <f>BD17+CL17</f>
        <v>#REF!</v>
      </c>
      <c r="W17" s="33" t="e">
        <f>V17/C17</f>
        <v>#REF!</v>
      </c>
      <c r="X17" s="31" t="e">
        <f>BF17+CN17</f>
        <v>#REF!</v>
      </c>
      <c r="Y17" s="33" t="e">
        <f>X17/C17</f>
        <v>#REF!</v>
      </c>
      <c r="Z17" s="31" t="e">
        <f>BH17+CP17</f>
        <v>#REF!</v>
      </c>
      <c r="AA17" s="33" t="e">
        <f>Z17/C17</f>
        <v>#REF!</v>
      </c>
      <c r="AB17" s="31" t="e">
        <f>BJ17+CR17</f>
        <v>#REF!</v>
      </c>
      <c r="AC17" s="33" t="e">
        <f>AB17/C17</f>
        <v>#REF!</v>
      </c>
      <c r="AD17" s="31" t="e">
        <f>BL17+CT17</f>
        <v>#REF!</v>
      </c>
      <c r="AE17" s="33" t="e">
        <f>AD17/C17</f>
        <v>#REF!</v>
      </c>
      <c r="AF17" s="31" t="e">
        <f>BN17+CV17</f>
        <v>#REF!</v>
      </c>
      <c r="AG17" s="33" t="e">
        <f>AF17/C17</f>
        <v>#REF!</v>
      </c>
      <c r="AH17" s="34" t="e">
        <f>BP17+CX17</f>
        <v>#REF!</v>
      </c>
      <c r="AI17" s="33" t="e">
        <f>AH17/C17</f>
        <v>#REF!</v>
      </c>
      <c r="AJ17" s="30" t="s">
        <v>231</v>
      </c>
      <c r="AK17" s="31" t="e">
        <f>COUNTIFS(具体项目表!#REF!,B17,具体项目表!E:E,"续建")</f>
        <v>#REF!</v>
      </c>
      <c r="AL17" s="32" t="e">
        <f>SUMIFS(具体项目表!F:F,具体项目表!#REF!,B17,具体项目表!E:E,"续建")</f>
        <v>#REF!</v>
      </c>
      <c r="AM17" s="32" t="e">
        <f>SUMIFS(具体项目表!G:G,具体项目表!#REF!,B17,具体项目表!E:E,"续建")</f>
        <v>#REF!</v>
      </c>
      <c r="AN17" s="31" t="e">
        <f>COUNTIFS(具体项目表!#REF!,B17,具体项目表!E:E,"续建",具体项目表!#REF!,"是")</f>
        <v>#REF!</v>
      </c>
      <c r="AO17" s="33" t="e">
        <f>AN17/AK17</f>
        <v>#REF!</v>
      </c>
      <c r="AP17" s="32" t="e">
        <f>SUMIFS(具体项目表!H:H,具体项目表!#REF!,B17,具体项目表!E:E,"续建")</f>
        <v>#REF!</v>
      </c>
      <c r="AQ17" s="33" t="e">
        <f>AP17/AM17</f>
        <v>#REF!</v>
      </c>
      <c r="AR17" s="31" t="e">
        <f>COUNTIFS(具体项目表!#REF!,B17,具体项目表!I:I,"是",具体项目表!E:E,"续建")+COUNTIFS(具体项目表!#REF!,B17,具体项目表!I:I,"无需办理",具体项目表!E:E,"续建")</f>
        <v>#REF!</v>
      </c>
      <c r="AS17" s="33" t="e">
        <f>AR17/AK17</f>
        <v>#REF!</v>
      </c>
      <c r="AT17" s="39" t="e">
        <f>COUNTIFS(具体项目表!#REF!,B17,具体项目表!J:J,"是",具体项目表!E:E,"续建")+COUNTIFS(具体项目表!#REF!,B17,具体项目表!J:J,"无需办理",具体项目表!E:E,"续建")</f>
        <v>#REF!</v>
      </c>
      <c r="AU17" s="33" t="e">
        <f>AT17/AK17</f>
        <v>#REF!</v>
      </c>
      <c r="AV17" s="31" t="e">
        <f>COUNTIFS(具体项目表!#REF!,B17,具体项目表!K:K,"是",具体项目表!E:E,"续建")+COUNTIFS(具体项目表!#REF!,B17,具体项目表!K:K,"无需办理",具体项目表!E:E,"续建")</f>
        <v>#REF!</v>
      </c>
      <c r="AW17" s="33" t="e">
        <f>AV17/AK17</f>
        <v>#REF!</v>
      </c>
      <c r="AX17" s="39" t="e">
        <f>COUNTIFS(具体项目表!#REF!,B17,具体项目表!L:L,"是",具体项目表!E:E,"续建")+COUNTIFS(具体项目表!#REF!,B17,具体项目表!L:L,"无需办理",具体项目表!E:E,"续建")</f>
        <v>#REF!</v>
      </c>
      <c r="AY17" s="33" t="e">
        <f>AX17/AK17</f>
        <v>#REF!</v>
      </c>
      <c r="AZ17" s="39" t="e">
        <f>COUNTIFS(具体项目表!#REF!,B17,具体项目表!M:M,"是",具体项目表!E:E,"续建")+COUNTIFS(具体项目表!#REF!,B17,具体项目表!M:M,"无需办理",具体项目表!E:E,"续建")</f>
        <v>#REF!</v>
      </c>
      <c r="BA17" s="33" t="e">
        <f>AZ17/AK17</f>
        <v>#REF!</v>
      </c>
      <c r="BB17" s="31" t="e">
        <f>COUNTIFS(具体项目表!#REF!,B17,具体项目表!N:N,"是",具体项目表!E:E,"续建")+COUNTIFS(具体项目表!#REF!,B17,具体项目表!N:N,"无需办理",具体项目表!E:E,"续建")</f>
        <v>#REF!</v>
      </c>
      <c r="BC17" s="33" t="e">
        <f>BB17/AK17</f>
        <v>#REF!</v>
      </c>
      <c r="BD17" s="31" t="e">
        <f>COUNTIFS(具体项目表!#REF!,B17,具体项目表!O:O,"是",具体项目表!E:E,"续建")+COUNTIFS(具体项目表!#REF!,B17,具体项目表!O:O,"无需办理",具体项目表!E:E,"续建")</f>
        <v>#REF!</v>
      </c>
      <c r="BE17" s="33" t="e">
        <f>BD17/AK17</f>
        <v>#REF!</v>
      </c>
      <c r="BF17" s="31" t="e">
        <f>COUNTIFS(具体项目表!#REF!,B17,具体项目表!P:P,"是",具体项目表!E:E,"续建")+COUNTIFS(具体项目表!#REF!,B17,具体项目表!P:P,"无需办理",具体项目表!E:E,"续建")</f>
        <v>#REF!</v>
      </c>
      <c r="BG17" s="33" t="e">
        <f>BF17/AK17</f>
        <v>#REF!</v>
      </c>
      <c r="BH17" s="31" t="e">
        <f>COUNTIFS(具体项目表!#REF!,B17,具体项目表!Q:Q,"是",具体项目表!E:E,"续建")+COUNTIFS(具体项目表!#REF!,B17,具体项目表!Q:Q,"无需办理",具体项目表!E:E,"续建")</f>
        <v>#REF!</v>
      </c>
      <c r="BI17" s="33" t="e">
        <f>BH17/AK17</f>
        <v>#REF!</v>
      </c>
      <c r="BJ17" s="31" t="e">
        <f>COUNTIFS(具体项目表!#REF!,B17,具体项目表!R:R,"是",具体项目表!E:E,"续建")+COUNTIFS(具体项目表!#REF!,B17,具体项目表!R:R,"无需办理",具体项目表!E:E,"续建")</f>
        <v>#REF!</v>
      </c>
      <c r="BK17" s="33" t="e">
        <f>BJ17/AK17</f>
        <v>#REF!</v>
      </c>
      <c r="BL17" s="31" t="e">
        <f>COUNTIFS(具体项目表!#REF!,B17,具体项目表!S:S,"是",具体项目表!E:E,"续建")+COUNTIFS(具体项目表!#REF!,B17,具体项目表!S:S,"无需办理",具体项目表!E:E,"续建")</f>
        <v>#REF!</v>
      </c>
      <c r="BM17" s="33" t="e">
        <f>BL17/AK17</f>
        <v>#REF!</v>
      </c>
      <c r="BN17" s="31" t="e">
        <f>COUNTIFS(具体项目表!#REF!,B17,具体项目表!T:T,"是",具体项目表!E:E,"续建")+COUNTIFS(具体项目表!#REF!,B17,具体项目表!T:T,"无需办理",具体项目表!E:E,"续建")</f>
        <v>#REF!</v>
      </c>
      <c r="BO17" s="33" t="e">
        <f>BN17/AK17</f>
        <v>#REF!</v>
      </c>
      <c r="BP17" s="31" t="e">
        <f>COUNTIFS(具体项目表!#REF!,"0",具体项目表!#REF!,B17,具体项目表!E:E,"续建")</f>
        <v>#REF!</v>
      </c>
      <c r="BQ17" s="33" t="e">
        <f>BP17/AK17</f>
        <v>#REF!</v>
      </c>
      <c r="BR17" s="30" t="s">
        <v>231</v>
      </c>
      <c r="BS17" s="31" t="e">
        <f>COUNTIFS(具体项目表!#REF!,B17,具体项目表!E:E,"新建")</f>
        <v>#REF!</v>
      </c>
      <c r="BT17" s="32" t="e">
        <f>SUMIFS(具体项目表!F:F,具体项目表!#REF!,B17,具体项目表!E:E,"新建")</f>
        <v>#REF!</v>
      </c>
      <c r="BU17" s="32" t="e">
        <f>SUMIFS(具体项目表!G:G,具体项目表!#REF!,B17,具体项目表!E:E,"新建")</f>
        <v>#REF!</v>
      </c>
      <c r="BV17" s="31" t="e">
        <f>COUNTIFS(具体项目表!#REF!,B17,具体项目表!E:E,"新建",具体项目表!#REF!,"是")</f>
        <v>#REF!</v>
      </c>
      <c r="BW17" s="33" t="e">
        <f>BV17/BS17</f>
        <v>#REF!</v>
      </c>
      <c r="BX17" s="32" t="e">
        <f>SUMIFS(具体项目表!H:H,具体项目表!#REF!,B17,具体项目表!E:E,"新建")</f>
        <v>#REF!</v>
      </c>
      <c r="BY17" s="33" t="e">
        <f>BX17/BU17</f>
        <v>#REF!</v>
      </c>
      <c r="BZ17" s="31" t="e">
        <f>COUNTIFS(具体项目表!#REF!,B17,具体项目表!I:I,"是",具体项目表!E:E,"新建")+COUNTIFS(具体项目表!#REF!,B17,具体项目表!I:I,"无需办理",具体项目表!E:E,"新建")</f>
        <v>#REF!</v>
      </c>
      <c r="CA17" s="33" t="e">
        <f>BZ17/BS17</f>
        <v>#REF!</v>
      </c>
      <c r="CB17" s="39" t="e">
        <f>COUNTIFS(具体项目表!#REF!,B17,具体项目表!J:J,"是",具体项目表!E:E,"新建")+COUNTIFS(具体项目表!#REF!,B17,具体项目表!J:J,"无需办理",具体项目表!E:E,"新建")</f>
        <v>#REF!</v>
      </c>
      <c r="CC17" s="33" t="e">
        <f>CB17/BS17</f>
        <v>#REF!</v>
      </c>
      <c r="CD17" s="31" t="e">
        <f>COUNTIFS(具体项目表!#REF!,B17,具体项目表!K:K,"是",具体项目表!E:E,"新建")+COUNTIFS(具体项目表!#REF!,B17,具体项目表!K:K,"无需办理",具体项目表!E:E,"新建")</f>
        <v>#REF!</v>
      </c>
      <c r="CE17" s="33" t="e">
        <f>CD17/BS17</f>
        <v>#REF!</v>
      </c>
      <c r="CF17" s="39" t="e">
        <f>COUNTIFS(具体项目表!#REF!,B17,具体项目表!L:L,"是",具体项目表!E:E,"新建")+COUNTIFS(具体项目表!#REF!,B17,具体项目表!L:L,"无需办理",具体项目表!E:E,"新建")</f>
        <v>#REF!</v>
      </c>
      <c r="CG17" s="33" t="e">
        <f>CF17/BS17</f>
        <v>#REF!</v>
      </c>
      <c r="CH17" s="39" t="e">
        <f>COUNTIFS(具体项目表!#REF!,B17,具体项目表!M:M,"是",具体项目表!E:E,"新建")+COUNTIFS(具体项目表!#REF!,B17,具体项目表!M:M,"无需办理",具体项目表!E:E,"新建")</f>
        <v>#REF!</v>
      </c>
      <c r="CI17" s="33" t="e">
        <f>CH17/BS17</f>
        <v>#REF!</v>
      </c>
      <c r="CJ17" s="31" t="e">
        <f>COUNTIFS(具体项目表!#REF!,B17,具体项目表!N:N,"是",具体项目表!E:E,"新建")+COUNTIFS(具体项目表!#REF!,B17,具体项目表!N:N,"无需办理",具体项目表!E:E,"新建")</f>
        <v>#REF!</v>
      </c>
      <c r="CK17" s="33" t="e">
        <f>CJ17/BS17</f>
        <v>#REF!</v>
      </c>
      <c r="CL17" s="31" t="e">
        <f>COUNTIFS(具体项目表!#REF!,B17,具体项目表!O:O,"是",具体项目表!E:E,"新建")+COUNTIFS(具体项目表!#REF!,B17,具体项目表!O:O,"无需办理",具体项目表!E:E,"新建")</f>
        <v>#REF!</v>
      </c>
      <c r="CM17" s="33" t="e">
        <f>CL17/BS17</f>
        <v>#REF!</v>
      </c>
      <c r="CN17" s="31" t="e">
        <f>COUNTIFS(具体项目表!#REF!,B17,具体项目表!P:P,"是",具体项目表!E:E,"新建")+COUNTIFS(具体项目表!#REF!,B17,具体项目表!P:P,"无需办理",具体项目表!E:E,"新建")</f>
        <v>#REF!</v>
      </c>
      <c r="CO17" s="46" t="e">
        <f>CN17/BS17</f>
        <v>#REF!</v>
      </c>
      <c r="CP17" s="31" t="e">
        <f>COUNTIFS(具体项目表!#REF!,B17,具体项目表!Q:Q,"是",具体项目表!E:E,"新建")+COUNTIFS(具体项目表!#REF!,B17,具体项目表!Q:Q,"无需办理",具体项目表!E:E,"新建")</f>
        <v>#REF!</v>
      </c>
      <c r="CQ17" s="46" t="e">
        <f>CP17/BS17</f>
        <v>#REF!</v>
      </c>
      <c r="CR17" s="31" t="e">
        <f>COUNTIFS(具体项目表!#REF!,B17,具体项目表!R:R,"是",具体项目表!E:E,"新建")+COUNTIFS(具体项目表!#REF!,B17,具体项目表!R:R,"无需办理",具体项目表!E:E,"新建")</f>
        <v>#REF!</v>
      </c>
      <c r="CS17" s="33" t="e">
        <f>CR17/BS17</f>
        <v>#REF!</v>
      </c>
      <c r="CT17" s="31" t="e">
        <f>COUNTIFS(具体项目表!#REF!,B17,具体项目表!S:S,"是",具体项目表!E:E,"新建")+COUNTIFS(具体项目表!#REF!,B17,具体项目表!S:S,"无需办理",具体项目表!E:E,"新建")</f>
        <v>#REF!</v>
      </c>
      <c r="CU17" s="33" t="e">
        <f>CT17/BS17</f>
        <v>#REF!</v>
      </c>
      <c r="CV17" s="31" t="e">
        <f>COUNTIFS(具体项目表!#REF!,B17,具体项目表!T:T,"是",具体项目表!E:E,"新建")+COUNTIFS(具体项目表!#REF!,B17,具体项目表!T:T,"无需办理",具体项目表!E:E,"新建")</f>
        <v>#REF!</v>
      </c>
      <c r="CW17" s="33" t="e">
        <f>CV17/BS17</f>
        <v>#REF!</v>
      </c>
      <c r="CX17" s="31" t="e">
        <f>COUNTIFS(具体项目表!#REF!,"0",具体项目表!#REF!,B17,具体项目表!E:E,"新建")</f>
        <v>#REF!</v>
      </c>
      <c r="CY17" s="33" t="e">
        <f>CX17/BS17</f>
        <v>#REF!</v>
      </c>
      <c r="CZ17" s="57" t="e">
        <f>CX17-BS17</f>
        <v>#REF!</v>
      </c>
      <c r="DA17" t="e">
        <f>BZ17+CB17+CD17+CF17+CH17+CL17+CN17+CP17+CR17+CT17+CV17</f>
        <v>#REF!</v>
      </c>
      <c r="DC17" t="e">
        <f>BS17*11</f>
        <v>#REF!</v>
      </c>
      <c r="DD17" t="e">
        <f>DC17-DA17</f>
        <v>#REF!</v>
      </c>
      <c r="DE17" s="58" t="e">
        <f>DA17/DC17</f>
        <v>#REF!</v>
      </c>
    </row>
    <row r="18" ht="40" customHeight="1" spans="1:109">
      <c r="A18" s="30" t="s">
        <v>233</v>
      </c>
      <c r="B18" s="30" t="s">
        <v>234</v>
      </c>
      <c r="C18" s="31" t="e">
        <f>AK18+BS18</f>
        <v>#REF!</v>
      </c>
      <c r="D18" s="32" t="e">
        <f>AL18+BT18</f>
        <v>#REF!</v>
      </c>
      <c r="E18" s="32" t="e">
        <f>AM18+BU18</f>
        <v>#REF!</v>
      </c>
      <c r="F18" s="31" t="e">
        <f>AN18+BV18</f>
        <v>#REF!</v>
      </c>
      <c r="G18" s="33" t="e">
        <f>F18/C18</f>
        <v>#REF!</v>
      </c>
      <c r="H18" s="32" t="e">
        <f>AP18+BX18</f>
        <v>#REF!</v>
      </c>
      <c r="I18" s="33" t="e">
        <f>H18/E18</f>
        <v>#REF!</v>
      </c>
      <c r="J18" s="31" t="e">
        <f>AR18+BZ18</f>
        <v>#REF!</v>
      </c>
      <c r="K18" s="33" t="e">
        <f>J18/C18</f>
        <v>#REF!</v>
      </c>
      <c r="L18" s="39" t="e">
        <f>AT18+CB18</f>
        <v>#REF!</v>
      </c>
      <c r="M18" s="33" t="e">
        <f>L18/C18</f>
        <v>#REF!</v>
      </c>
      <c r="N18" s="31" t="e">
        <f>AV18+CD18</f>
        <v>#REF!</v>
      </c>
      <c r="O18" s="33" t="e">
        <f>N18/C18</f>
        <v>#REF!</v>
      </c>
      <c r="P18" s="39" t="e">
        <f>AX18+CF18</f>
        <v>#REF!</v>
      </c>
      <c r="Q18" s="33" t="e">
        <f>P18/C18</f>
        <v>#REF!</v>
      </c>
      <c r="R18" s="39" t="e">
        <f>AZ18+CH18</f>
        <v>#REF!</v>
      </c>
      <c r="S18" s="33" t="e">
        <f>R18/C18</f>
        <v>#REF!</v>
      </c>
      <c r="T18" s="31" t="e">
        <f>BB18+CJ18</f>
        <v>#REF!</v>
      </c>
      <c r="U18" s="33" t="e">
        <f>T18/C18</f>
        <v>#REF!</v>
      </c>
      <c r="V18" s="31" t="e">
        <f>BD18+CL18</f>
        <v>#REF!</v>
      </c>
      <c r="W18" s="33" t="e">
        <f>V18/C18</f>
        <v>#REF!</v>
      </c>
      <c r="X18" s="31" t="e">
        <f>BF18+CN18</f>
        <v>#REF!</v>
      </c>
      <c r="Y18" s="33" t="e">
        <f>X18/C18</f>
        <v>#REF!</v>
      </c>
      <c r="Z18" s="31" t="e">
        <f>BH18+CP18</f>
        <v>#REF!</v>
      </c>
      <c r="AA18" s="33" t="e">
        <f>Z18/C18</f>
        <v>#REF!</v>
      </c>
      <c r="AB18" s="31" t="e">
        <f>BJ18+CR18</f>
        <v>#REF!</v>
      </c>
      <c r="AC18" s="33" t="e">
        <f>AB18/C18</f>
        <v>#REF!</v>
      </c>
      <c r="AD18" s="31" t="e">
        <f>BL18+CT18</f>
        <v>#REF!</v>
      </c>
      <c r="AE18" s="33" t="e">
        <f>AD18/C18</f>
        <v>#REF!</v>
      </c>
      <c r="AF18" s="31" t="e">
        <f>BN18+CV18</f>
        <v>#REF!</v>
      </c>
      <c r="AG18" s="33" t="e">
        <f>AF18/C18</f>
        <v>#REF!</v>
      </c>
      <c r="AH18" s="34" t="e">
        <f>BP18+CX18</f>
        <v>#REF!</v>
      </c>
      <c r="AI18" s="33" t="e">
        <f>AH18/C18</f>
        <v>#REF!</v>
      </c>
      <c r="AJ18" s="30" t="s">
        <v>233</v>
      </c>
      <c r="AK18" s="31" t="e">
        <f>COUNTIFS(具体项目表!#REF!,B18,具体项目表!E:E,"续建")</f>
        <v>#REF!</v>
      </c>
      <c r="AL18" s="32" t="e">
        <f>SUMIFS(具体项目表!F:F,具体项目表!#REF!,B18,具体项目表!E:E,"续建")</f>
        <v>#REF!</v>
      </c>
      <c r="AM18" s="32" t="e">
        <f>SUMIFS(具体项目表!G:G,具体项目表!#REF!,B18,具体项目表!E:E,"续建")</f>
        <v>#REF!</v>
      </c>
      <c r="AN18" s="31" t="e">
        <f>COUNTIFS(具体项目表!#REF!,B18,具体项目表!E:E,"续建",具体项目表!#REF!,"是")</f>
        <v>#REF!</v>
      </c>
      <c r="AO18" s="33" t="e">
        <f>AN18/AK18</f>
        <v>#REF!</v>
      </c>
      <c r="AP18" s="32" t="e">
        <f>SUMIFS(具体项目表!H:H,具体项目表!#REF!,B18,具体项目表!E:E,"续建")</f>
        <v>#REF!</v>
      </c>
      <c r="AQ18" s="33" t="e">
        <f>AP18/AM18</f>
        <v>#REF!</v>
      </c>
      <c r="AR18" s="31" t="e">
        <f>COUNTIFS(具体项目表!#REF!,B18,具体项目表!I:I,"是",具体项目表!E:E,"续建")+COUNTIFS(具体项目表!#REF!,B18,具体项目表!I:I,"无需办理",具体项目表!E:E,"续建")</f>
        <v>#REF!</v>
      </c>
      <c r="AS18" s="33" t="e">
        <f>AR18/AK18</f>
        <v>#REF!</v>
      </c>
      <c r="AT18" s="39" t="e">
        <f>COUNTIFS(具体项目表!#REF!,B18,具体项目表!J:J,"是",具体项目表!E:E,"续建")+COUNTIFS(具体项目表!#REF!,B18,具体项目表!J:J,"无需办理",具体项目表!E:E,"续建")</f>
        <v>#REF!</v>
      </c>
      <c r="AU18" s="33" t="e">
        <f>AT18/AK18</f>
        <v>#REF!</v>
      </c>
      <c r="AV18" s="31" t="e">
        <f>COUNTIFS(具体项目表!#REF!,B18,具体项目表!K:K,"是",具体项目表!E:E,"续建")+COUNTIFS(具体项目表!#REF!,B18,具体项目表!K:K,"无需办理",具体项目表!E:E,"续建")</f>
        <v>#REF!</v>
      </c>
      <c r="AW18" s="33" t="e">
        <f>AV18/AK18</f>
        <v>#REF!</v>
      </c>
      <c r="AX18" s="39" t="e">
        <f>COUNTIFS(具体项目表!#REF!,B18,具体项目表!L:L,"是",具体项目表!E:E,"续建")+COUNTIFS(具体项目表!#REF!,B18,具体项目表!L:L,"无需办理",具体项目表!E:E,"续建")</f>
        <v>#REF!</v>
      </c>
      <c r="AY18" s="33" t="e">
        <f>AX18/AK18</f>
        <v>#REF!</v>
      </c>
      <c r="AZ18" s="39" t="e">
        <f>COUNTIFS(具体项目表!#REF!,B18,具体项目表!M:M,"是",具体项目表!E:E,"续建")+COUNTIFS(具体项目表!#REF!,B18,具体项目表!M:M,"无需办理",具体项目表!E:E,"续建")</f>
        <v>#REF!</v>
      </c>
      <c r="BA18" s="33" t="e">
        <f>AZ18/AK18</f>
        <v>#REF!</v>
      </c>
      <c r="BB18" s="31" t="e">
        <f>COUNTIFS(具体项目表!#REF!,B18,具体项目表!N:N,"是",具体项目表!E:E,"续建")+COUNTIFS(具体项目表!#REF!,B18,具体项目表!N:N,"无需办理",具体项目表!E:E,"续建")</f>
        <v>#REF!</v>
      </c>
      <c r="BC18" s="33" t="e">
        <f>BB18/AK18</f>
        <v>#REF!</v>
      </c>
      <c r="BD18" s="31" t="e">
        <f>COUNTIFS(具体项目表!#REF!,B18,具体项目表!O:O,"是",具体项目表!E:E,"续建")+COUNTIFS(具体项目表!#REF!,B18,具体项目表!O:O,"无需办理",具体项目表!E:E,"续建")</f>
        <v>#REF!</v>
      </c>
      <c r="BE18" s="33" t="e">
        <f>BD18/AK18</f>
        <v>#REF!</v>
      </c>
      <c r="BF18" s="31" t="e">
        <f>COUNTIFS(具体项目表!#REF!,B18,具体项目表!P:P,"是",具体项目表!E:E,"续建")+COUNTIFS(具体项目表!#REF!,B18,具体项目表!P:P,"无需办理",具体项目表!E:E,"续建")</f>
        <v>#REF!</v>
      </c>
      <c r="BG18" s="33" t="e">
        <f>BF18/AK18</f>
        <v>#REF!</v>
      </c>
      <c r="BH18" s="31" t="e">
        <f>COUNTIFS(具体项目表!#REF!,B18,具体项目表!Q:Q,"是",具体项目表!E:E,"续建")+COUNTIFS(具体项目表!#REF!,B18,具体项目表!Q:Q,"无需办理",具体项目表!E:E,"续建")</f>
        <v>#REF!</v>
      </c>
      <c r="BI18" s="33" t="e">
        <f>BH18/AK18</f>
        <v>#REF!</v>
      </c>
      <c r="BJ18" s="31" t="e">
        <f>COUNTIFS(具体项目表!#REF!,B18,具体项目表!R:R,"是",具体项目表!E:E,"续建")+COUNTIFS(具体项目表!#REF!,B18,具体项目表!R:R,"无需办理",具体项目表!E:E,"续建")</f>
        <v>#REF!</v>
      </c>
      <c r="BK18" s="33" t="e">
        <f>BJ18/AK18</f>
        <v>#REF!</v>
      </c>
      <c r="BL18" s="31" t="e">
        <f>COUNTIFS(具体项目表!#REF!,B18,具体项目表!S:S,"是",具体项目表!E:E,"续建")+COUNTIFS(具体项目表!#REF!,B18,具体项目表!S:S,"无需办理",具体项目表!E:E,"续建")</f>
        <v>#REF!</v>
      </c>
      <c r="BM18" s="33" t="e">
        <f>BL18/AK18</f>
        <v>#REF!</v>
      </c>
      <c r="BN18" s="31" t="e">
        <f>COUNTIFS(具体项目表!#REF!,B18,具体项目表!T:T,"是",具体项目表!E:E,"续建")+COUNTIFS(具体项目表!#REF!,B18,具体项目表!T:T,"无需办理",具体项目表!E:E,"续建")</f>
        <v>#REF!</v>
      </c>
      <c r="BO18" s="33" t="e">
        <f>BN18/AK18</f>
        <v>#REF!</v>
      </c>
      <c r="BP18" s="31" t="e">
        <f>COUNTIFS(具体项目表!#REF!,"0",具体项目表!#REF!,B18,具体项目表!E:E,"续建")</f>
        <v>#REF!</v>
      </c>
      <c r="BQ18" s="33" t="e">
        <f>BP18/AK18</f>
        <v>#REF!</v>
      </c>
      <c r="BR18" s="30" t="s">
        <v>233</v>
      </c>
      <c r="BS18" s="31" t="e">
        <f>COUNTIFS(具体项目表!#REF!,B18,具体项目表!E:E,"新建")</f>
        <v>#REF!</v>
      </c>
      <c r="BT18" s="32" t="e">
        <f>SUMIFS(具体项目表!F:F,具体项目表!#REF!,B18,具体项目表!E:E,"新建")</f>
        <v>#REF!</v>
      </c>
      <c r="BU18" s="32" t="e">
        <f>SUMIFS(具体项目表!G:G,具体项目表!#REF!,B18,具体项目表!E:E,"新建")</f>
        <v>#REF!</v>
      </c>
      <c r="BV18" s="31" t="e">
        <f>COUNTIFS(具体项目表!#REF!,B18,具体项目表!E:E,"新建",具体项目表!#REF!,"是")</f>
        <v>#REF!</v>
      </c>
      <c r="BW18" s="33" t="e">
        <f>BV18/BS18</f>
        <v>#REF!</v>
      </c>
      <c r="BX18" s="32" t="e">
        <f>SUMIFS(具体项目表!H:H,具体项目表!#REF!,B18,具体项目表!E:E,"新建")</f>
        <v>#REF!</v>
      </c>
      <c r="BY18" s="33" t="e">
        <f>BX18/BU18</f>
        <v>#REF!</v>
      </c>
      <c r="BZ18" s="31" t="e">
        <f>COUNTIFS(具体项目表!#REF!,B18,具体项目表!I:I,"是",具体项目表!E:E,"新建")+COUNTIFS(具体项目表!#REF!,B18,具体项目表!I:I,"无需办理",具体项目表!E:E,"新建")</f>
        <v>#REF!</v>
      </c>
      <c r="CA18" s="33" t="e">
        <f>BZ18/BS18</f>
        <v>#REF!</v>
      </c>
      <c r="CB18" s="39" t="e">
        <f>COUNTIFS(具体项目表!#REF!,B18,具体项目表!J:J,"是",具体项目表!E:E,"新建")+COUNTIFS(具体项目表!#REF!,B18,具体项目表!J:J,"无需办理",具体项目表!E:E,"新建")</f>
        <v>#REF!</v>
      </c>
      <c r="CC18" s="33" t="e">
        <f>CB18/BS18</f>
        <v>#REF!</v>
      </c>
      <c r="CD18" s="31" t="e">
        <f>COUNTIFS(具体项目表!#REF!,B18,具体项目表!K:K,"是",具体项目表!E:E,"新建")+COUNTIFS(具体项目表!#REF!,B18,具体项目表!K:K,"无需办理",具体项目表!E:E,"新建")</f>
        <v>#REF!</v>
      </c>
      <c r="CE18" s="33" t="e">
        <f>CD18/BS18</f>
        <v>#REF!</v>
      </c>
      <c r="CF18" s="39" t="e">
        <f>COUNTIFS(具体项目表!#REF!,B18,具体项目表!L:L,"是",具体项目表!E:E,"新建")+COUNTIFS(具体项目表!#REF!,B18,具体项目表!L:L,"无需办理",具体项目表!E:E,"新建")</f>
        <v>#REF!</v>
      </c>
      <c r="CG18" s="33" t="e">
        <f>CF18/BS18</f>
        <v>#REF!</v>
      </c>
      <c r="CH18" s="39" t="e">
        <f>COUNTIFS(具体项目表!#REF!,B18,具体项目表!M:M,"是",具体项目表!E:E,"新建")+COUNTIFS(具体项目表!#REF!,B18,具体项目表!M:M,"无需办理",具体项目表!E:E,"新建")</f>
        <v>#REF!</v>
      </c>
      <c r="CI18" s="33" t="e">
        <f>CH18/BS18</f>
        <v>#REF!</v>
      </c>
      <c r="CJ18" s="31" t="e">
        <f>COUNTIFS(具体项目表!#REF!,B18,具体项目表!N:N,"是",具体项目表!E:E,"新建")+COUNTIFS(具体项目表!#REF!,B18,具体项目表!N:N,"无需办理",具体项目表!E:E,"新建")</f>
        <v>#REF!</v>
      </c>
      <c r="CK18" s="33" t="e">
        <f>CJ18/BS18</f>
        <v>#REF!</v>
      </c>
      <c r="CL18" s="31" t="e">
        <f>COUNTIFS(具体项目表!#REF!,B18,具体项目表!O:O,"是",具体项目表!E:E,"新建")+COUNTIFS(具体项目表!#REF!,B18,具体项目表!O:O,"无需办理",具体项目表!E:E,"新建")</f>
        <v>#REF!</v>
      </c>
      <c r="CM18" s="33" t="e">
        <f>CL18/BS18</f>
        <v>#REF!</v>
      </c>
      <c r="CN18" s="31" t="e">
        <f>COUNTIFS(具体项目表!#REF!,B18,具体项目表!P:P,"是",具体项目表!E:E,"新建")+COUNTIFS(具体项目表!#REF!,B18,具体项目表!P:P,"无需办理",具体项目表!E:E,"新建")</f>
        <v>#REF!</v>
      </c>
      <c r="CO18" s="46" t="e">
        <f>CN18/BS18</f>
        <v>#REF!</v>
      </c>
      <c r="CP18" s="31" t="e">
        <f>COUNTIFS(具体项目表!#REF!,B18,具体项目表!Q:Q,"是",具体项目表!E:E,"新建")+COUNTIFS(具体项目表!#REF!,B18,具体项目表!Q:Q,"无需办理",具体项目表!E:E,"新建")</f>
        <v>#REF!</v>
      </c>
      <c r="CQ18" s="46" t="e">
        <f>CP18/BS18</f>
        <v>#REF!</v>
      </c>
      <c r="CR18" s="31" t="e">
        <f>COUNTIFS(具体项目表!#REF!,B18,具体项目表!R:R,"是",具体项目表!E:E,"新建")+COUNTIFS(具体项目表!#REF!,B18,具体项目表!R:R,"无需办理",具体项目表!E:E,"新建")</f>
        <v>#REF!</v>
      </c>
      <c r="CS18" s="33" t="e">
        <f>CR18/BS18</f>
        <v>#REF!</v>
      </c>
      <c r="CT18" s="31" t="e">
        <f>COUNTIFS(具体项目表!#REF!,B18,具体项目表!S:S,"是",具体项目表!E:E,"新建")+COUNTIFS(具体项目表!#REF!,B18,具体项目表!S:S,"无需办理",具体项目表!E:E,"新建")</f>
        <v>#REF!</v>
      </c>
      <c r="CU18" s="33" t="e">
        <f>CT18/BS18</f>
        <v>#REF!</v>
      </c>
      <c r="CV18" s="31" t="e">
        <f>COUNTIFS(具体项目表!#REF!,B18,具体项目表!T:T,"是",具体项目表!E:E,"新建")+COUNTIFS(具体项目表!#REF!,B18,具体项目表!T:T,"无需办理",具体项目表!E:E,"新建")</f>
        <v>#REF!</v>
      </c>
      <c r="CW18" s="33" t="e">
        <f>CV18/BS18</f>
        <v>#REF!</v>
      </c>
      <c r="CX18" s="31" t="e">
        <f>COUNTIFS(具体项目表!#REF!,"0",具体项目表!#REF!,B18,具体项目表!E:E,"新建")</f>
        <v>#REF!</v>
      </c>
      <c r="CY18" s="33" t="e">
        <f>CX18/BS18</f>
        <v>#REF!</v>
      </c>
      <c r="CZ18" s="57" t="e">
        <f>CX18-BS18</f>
        <v>#REF!</v>
      </c>
      <c r="DA18" t="e">
        <f>BZ18+CB18+CD18+CF18+CH18+CL18+CN18+CP18+CR18+CT18+CV18</f>
        <v>#REF!</v>
      </c>
      <c r="DC18" t="e">
        <f>BS18*11</f>
        <v>#REF!</v>
      </c>
      <c r="DD18" t="e">
        <f>DC18-DA18</f>
        <v>#REF!</v>
      </c>
      <c r="DE18" s="58" t="e">
        <f>DA18/DC18</f>
        <v>#REF!</v>
      </c>
    </row>
    <row r="19" ht="40" customHeight="1" spans="1:109">
      <c r="A19" s="30" t="s">
        <v>235</v>
      </c>
      <c r="B19" s="30" t="s">
        <v>236</v>
      </c>
      <c r="C19" s="31" t="e">
        <f>AK19+BS19</f>
        <v>#REF!</v>
      </c>
      <c r="D19" s="32" t="e">
        <f>AL19+BT19</f>
        <v>#REF!</v>
      </c>
      <c r="E19" s="32" t="e">
        <f>AM19+BU19</f>
        <v>#REF!</v>
      </c>
      <c r="F19" s="31" t="e">
        <f>AN19+BV19</f>
        <v>#REF!</v>
      </c>
      <c r="G19" s="33" t="e">
        <f>F19/C19</f>
        <v>#REF!</v>
      </c>
      <c r="H19" s="31" t="e">
        <f>AP19+BX19</f>
        <v>#REF!</v>
      </c>
      <c r="I19" s="33" t="e">
        <f>H19/E19</f>
        <v>#REF!</v>
      </c>
      <c r="J19" s="31" t="e">
        <f>AR19+BZ19</f>
        <v>#REF!</v>
      </c>
      <c r="K19" s="33" t="e">
        <f>J19/C19</f>
        <v>#REF!</v>
      </c>
      <c r="L19" s="39" t="e">
        <f>AT19+CB19</f>
        <v>#REF!</v>
      </c>
      <c r="M19" s="33" t="e">
        <f>L19/C19</f>
        <v>#REF!</v>
      </c>
      <c r="N19" s="31" t="e">
        <f>AV19+CD19</f>
        <v>#REF!</v>
      </c>
      <c r="O19" s="33" t="e">
        <f>N19/C19</f>
        <v>#REF!</v>
      </c>
      <c r="P19" s="39" t="e">
        <f>AX19+CF19</f>
        <v>#REF!</v>
      </c>
      <c r="Q19" s="33" t="e">
        <f>P19/C19</f>
        <v>#REF!</v>
      </c>
      <c r="R19" s="39" t="e">
        <f>AZ19+CH19</f>
        <v>#REF!</v>
      </c>
      <c r="S19" s="33" t="e">
        <f>R19/C19</f>
        <v>#REF!</v>
      </c>
      <c r="T19" s="31" t="e">
        <f>BB19+CJ19</f>
        <v>#REF!</v>
      </c>
      <c r="U19" s="33" t="e">
        <f>T19/C19</f>
        <v>#REF!</v>
      </c>
      <c r="V19" s="31" t="e">
        <f>BD19+CL19</f>
        <v>#REF!</v>
      </c>
      <c r="W19" s="33" t="e">
        <f>V19/C19</f>
        <v>#REF!</v>
      </c>
      <c r="X19" s="31" t="e">
        <f>BF19+CN19</f>
        <v>#REF!</v>
      </c>
      <c r="Y19" s="33" t="e">
        <f>X19/C19</f>
        <v>#REF!</v>
      </c>
      <c r="Z19" s="31" t="e">
        <f>BH19+CP19</f>
        <v>#REF!</v>
      </c>
      <c r="AA19" s="33" t="e">
        <f>Z19/C19</f>
        <v>#REF!</v>
      </c>
      <c r="AB19" s="31" t="e">
        <f>BJ19+CR19</f>
        <v>#REF!</v>
      </c>
      <c r="AC19" s="33" t="e">
        <f>AB19/C19</f>
        <v>#REF!</v>
      </c>
      <c r="AD19" s="31" t="e">
        <f>BL19+CT19</f>
        <v>#REF!</v>
      </c>
      <c r="AE19" s="33" t="e">
        <f>AD19/C19</f>
        <v>#REF!</v>
      </c>
      <c r="AF19" s="31" t="e">
        <f>BN19+CV19</f>
        <v>#REF!</v>
      </c>
      <c r="AG19" s="33" t="e">
        <f>AF19/C19</f>
        <v>#REF!</v>
      </c>
      <c r="AH19" s="34" t="e">
        <f>BP19+CX19</f>
        <v>#REF!</v>
      </c>
      <c r="AI19" s="33" t="e">
        <f>AH19/C19</f>
        <v>#REF!</v>
      </c>
      <c r="AJ19" s="30" t="s">
        <v>235</v>
      </c>
      <c r="AK19" s="31" t="e">
        <f>COUNTIFS(具体项目表!#REF!,B19,具体项目表!E:E,"续建")</f>
        <v>#REF!</v>
      </c>
      <c r="AL19" s="32" t="e">
        <f>SUMIFS(具体项目表!F:F,具体项目表!#REF!,B19,具体项目表!E:E,"续建")</f>
        <v>#REF!</v>
      </c>
      <c r="AM19" s="32" t="e">
        <f>SUMIFS(具体项目表!G:G,具体项目表!#REF!,B19,具体项目表!E:E,"续建")</f>
        <v>#REF!</v>
      </c>
      <c r="AN19" s="31" t="e">
        <f>COUNTIFS(具体项目表!#REF!,B19,具体项目表!E:E,"续建",具体项目表!#REF!,"是")</f>
        <v>#REF!</v>
      </c>
      <c r="AO19" s="33" t="e">
        <f>AN19/AK19</f>
        <v>#REF!</v>
      </c>
      <c r="AP19" s="32" t="e">
        <f>SUMIFS(具体项目表!H:H,具体项目表!#REF!,B19,具体项目表!E:E,"续建")</f>
        <v>#REF!</v>
      </c>
      <c r="AQ19" s="33" t="e">
        <f>AP19/AM19</f>
        <v>#REF!</v>
      </c>
      <c r="AR19" s="31" t="e">
        <f>COUNTIFS(具体项目表!#REF!,B19,具体项目表!I:I,"是",具体项目表!E:E,"续建")+COUNTIFS(具体项目表!#REF!,B19,具体项目表!I:I,"无需办理",具体项目表!E:E,"续建")</f>
        <v>#REF!</v>
      </c>
      <c r="AS19" s="33" t="e">
        <f>AR19/AK19</f>
        <v>#REF!</v>
      </c>
      <c r="AT19" s="39" t="e">
        <f>COUNTIFS(具体项目表!#REF!,B19,具体项目表!J:J,"是",具体项目表!E:E,"续建")+COUNTIFS(具体项目表!#REF!,B19,具体项目表!J:J,"无需办理",具体项目表!E:E,"续建")</f>
        <v>#REF!</v>
      </c>
      <c r="AU19" s="33" t="e">
        <f>AT19/AK19</f>
        <v>#REF!</v>
      </c>
      <c r="AV19" s="31" t="e">
        <f>COUNTIFS(具体项目表!#REF!,B19,具体项目表!K:K,"是",具体项目表!E:E,"续建")+COUNTIFS(具体项目表!#REF!,B19,具体项目表!K:K,"无需办理",具体项目表!E:E,"续建")</f>
        <v>#REF!</v>
      </c>
      <c r="AW19" s="33" t="e">
        <f>AV19/AK19</f>
        <v>#REF!</v>
      </c>
      <c r="AX19" s="39" t="e">
        <f>COUNTIFS(具体项目表!#REF!,B19,具体项目表!L:L,"是",具体项目表!E:E,"续建")+COUNTIFS(具体项目表!#REF!,B19,具体项目表!L:L,"无需办理",具体项目表!E:E,"续建")</f>
        <v>#REF!</v>
      </c>
      <c r="AY19" s="33" t="e">
        <f>AX19/AK19</f>
        <v>#REF!</v>
      </c>
      <c r="AZ19" s="39" t="e">
        <f>COUNTIFS(具体项目表!#REF!,B19,具体项目表!M:M,"是",具体项目表!E:E,"续建")+COUNTIFS(具体项目表!#REF!,B19,具体项目表!M:M,"无需办理",具体项目表!E:E,"续建")</f>
        <v>#REF!</v>
      </c>
      <c r="BA19" s="33" t="e">
        <f>AZ19/AK19</f>
        <v>#REF!</v>
      </c>
      <c r="BB19" s="31" t="e">
        <f>COUNTIFS(具体项目表!#REF!,B19,具体项目表!N:N,"是",具体项目表!E:E,"续建")+COUNTIFS(具体项目表!#REF!,B19,具体项目表!N:N,"无需办理",具体项目表!E:E,"续建")</f>
        <v>#REF!</v>
      </c>
      <c r="BC19" s="33" t="e">
        <f>BB19/AK19</f>
        <v>#REF!</v>
      </c>
      <c r="BD19" s="31" t="e">
        <f>COUNTIFS(具体项目表!#REF!,B19,具体项目表!O:O,"是",具体项目表!E:E,"续建")+COUNTIFS(具体项目表!#REF!,B19,具体项目表!O:O,"无需办理",具体项目表!E:E,"续建")</f>
        <v>#REF!</v>
      </c>
      <c r="BE19" s="33" t="e">
        <f>BD19/AK19</f>
        <v>#REF!</v>
      </c>
      <c r="BF19" s="31" t="e">
        <f>COUNTIFS(具体项目表!#REF!,B19,具体项目表!P:P,"是",具体项目表!E:E,"续建")+COUNTIFS(具体项目表!#REF!,B19,具体项目表!P:P,"无需办理",具体项目表!E:E,"续建")</f>
        <v>#REF!</v>
      </c>
      <c r="BG19" s="33" t="e">
        <f>BF19/AK19</f>
        <v>#REF!</v>
      </c>
      <c r="BH19" s="31" t="e">
        <f>COUNTIFS(具体项目表!#REF!,B19,具体项目表!Q:Q,"是",具体项目表!E:E,"续建")+COUNTIFS(具体项目表!#REF!,B19,具体项目表!Q:Q,"无需办理",具体项目表!E:E,"续建")</f>
        <v>#REF!</v>
      </c>
      <c r="BI19" s="33" t="e">
        <f>BH19/AK19</f>
        <v>#REF!</v>
      </c>
      <c r="BJ19" s="31" t="e">
        <f>COUNTIFS(具体项目表!#REF!,B19,具体项目表!R:R,"是",具体项目表!E:E,"续建")+COUNTIFS(具体项目表!#REF!,B19,具体项目表!R:R,"无需办理",具体项目表!E:E,"续建")</f>
        <v>#REF!</v>
      </c>
      <c r="BK19" s="33" t="e">
        <f>BJ19/AK19</f>
        <v>#REF!</v>
      </c>
      <c r="BL19" s="31" t="e">
        <f>COUNTIFS(具体项目表!#REF!,B19,具体项目表!S:S,"是",具体项目表!E:E,"续建")+COUNTIFS(具体项目表!#REF!,B19,具体项目表!S:S,"无需办理",具体项目表!E:E,"续建")</f>
        <v>#REF!</v>
      </c>
      <c r="BM19" s="33" t="e">
        <f>BL19/AK19</f>
        <v>#REF!</v>
      </c>
      <c r="BN19" s="31" t="e">
        <f>COUNTIFS(具体项目表!#REF!,B19,具体项目表!T:T,"是",具体项目表!E:E,"续建")+COUNTIFS(具体项目表!#REF!,B19,具体项目表!T:T,"无需办理",具体项目表!E:E,"续建")</f>
        <v>#REF!</v>
      </c>
      <c r="BO19" s="33" t="e">
        <f>BN19/AK19</f>
        <v>#REF!</v>
      </c>
      <c r="BP19" s="31" t="e">
        <f>COUNTIFS(具体项目表!#REF!,"0",具体项目表!#REF!,B19,具体项目表!E:E,"续建")</f>
        <v>#REF!</v>
      </c>
      <c r="BQ19" s="33" t="e">
        <f>BP19/AK19</f>
        <v>#REF!</v>
      </c>
      <c r="BR19" s="30" t="s">
        <v>235</v>
      </c>
      <c r="BS19" s="31" t="e">
        <f>COUNTIFS(具体项目表!#REF!,B19,具体项目表!E:E,"新建")</f>
        <v>#REF!</v>
      </c>
      <c r="BT19" s="32" t="e">
        <f>SUMIFS(具体项目表!F:F,具体项目表!#REF!,B19,具体项目表!E:E,"新建")</f>
        <v>#REF!</v>
      </c>
      <c r="BU19" s="32" t="e">
        <f>SUMIFS(具体项目表!G:G,具体项目表!#REF!,B19,具体项目表!E:E,"新建")</f>
        <v>#REF!</v>
      </c>
      <c r="BV19" s="31" t="e">
        <f>COUNTIFS(具体项目表!#REF!,B19,具体项目表!E:E,"新建",具体项目表!#REF!,"是")</f>
        <v>#REF!</v>
      </c>
      <c r="BW19" s="33" t="e">
        <f>BV19/BS19</f>
        <v>#REF!</v>
      </c>
      <c r="BX19" s="32" t="e">
        <f>SUMIFS(具体项目表!H:H,具体项目表!#REF!,B19,具体项目表!E:E,"新建")</f>
        <v>#REF!</v>
      </c>
      <c r="BY19" s="33" t="e">
        <f>BX19/BU19</f>
        <v>#REF!</v>
      </c>
      <c r="BZ19" s="31" t="e">
        <f>COUNTIFS(具体项目表!#REF!,B19,具体项目表!I:I,"是",具体项目表!E:E,"新建")+COUNTIFS(具体项目表!#REF!,B19,具体项目表!I:I,"无需办理",具体项目表!E:E,"新建")</f>
        <v>#REF!</v>
      </c>
      <c r="CA19" s="33" t="e">
        <f>BZ19/BS19</f>
        <v>#REF!</v>
      </c>
      <c r="CB19" s="39" t="e">
        <f>COUNTIFS(具体项目表!#REF!,B19,具体项目表!J:J,"是",具体项目表!E:E,"新建")+COUNTIFS(具体项目表!#REF!,B19,具体项目表!J:J,"无需办理",具体项目表!E:E,"新建")</f>
        <v>#REF!</v>
      </c>
      <c r="CC19" s="33" t="e">
        <f>CB19/BS19</f>
        <v>#REF!</v>
      </c>
      <c r="CD19" s="31" t="e">
        <f>COUNTIFS(具体项目表!#REF!,B19,具体项目表!K:K,"是",具体项目表!E:E,"新建")+COUNTIFS(具体项目表!#REF!,B19,具体项目表!K:K,"无需办理",具体项目表!E:E,"新建")</f>
        <v>#REF!</v>
      </c>
      <c r="CE19" s="33" t="e">
        <f>CD19/BS19</f>
        <v>#REF!</v>
      </c>
      <c r="CF19" s="39" t="e">
        <f>COUNTIFS(具体项目表!#REF!,B19,具体项目表!L:L,"是",具体项目表!E:E,"新建")+COUNTIFS(具体项目表!#REF!,B19,具体项目表!L:L,"无需办理",具体项目表!E:E,"新建")</f>
        <v>#REF!</v>
      </c>
      <c r="CG19" s="33" t="e">
        <f>CF19/BS19</f>
        <v>#REF!</v>
      </c>
      <c r="CH19" s="39" t="e">
        <f>COUNTIFS(具体项目表!#REF!,B19,具体项目表!M:M,"是",具体项目表!E:E,"新建")+COUNTIFS(具体项目表!#REF!,B19,具体项目表!M:M,"无需办理",具体项目表!E:E,"新建")</f>
        <v>#REF!</v>
      </c>
      <c r="CI19" s="33" t="e">
        <f>CH19/BS19</f>
        <v>#REF!</v>
      </c>
      <c r="CJ19" s="31" t="e">
        <f>COUNTIFS(具体项目表!#REF!,B19,具体项目表!N:N,"是",具体项目表!E:E,"新建")+COUNTIFS(具体项目表!#REF!,B19,具体项目表!N:N,"无需办理",具体项目表!E:E,"新建")</f>
        <v>#REF!</v>
      </c>
      <c r="CK19" s="33" t="e">
        <f>CJ19/BS19</f>
        <v>#REF!</v>
      </c>
      <c r="CL19" s="31" t="e">
        <f>COUNTIFS(具体项目表!#REF!,B19,具体项目表!O:O,"是",具体项目表!E:E,"新建")+COUNTIFS(具体项目表!#REF!,B19,具体项目表!O:O,"无需办理",具体项目表!E:E,"新建")</f>
        <v>#REF!</v>
      </c>
      <c r="CM19" s="33" t="e">
        <f>CL19/BS19</f>
        <v>#REF!</v>
      </c>
      <c r="CN19" s="31" t="e">
        <f>COUNTIFS(具体项目表!#REF!,B19,具体项目表!P:P,"是",具体项目表!E:E,"新建")+COUNTIFS(具体项目表!#REF!,B19,具体项目表!P:P,"无需办理",具体项目表!E:E,"新建")</f>
        <v>#REF!</v>
      </c>
      <c r="CO19" s="46" t="e">
        <f>CN19/BS19</f>
        <v>#REF!</v>
      </c>
      <c r="CP19" s="31" t="e">
        <f>COUNTIFS(具体项目表!#REF!,B19,具体项目表!Q:Q,"是",具体项目表!E:E,"新建")+COUNTIFS(具体项目表!#REF!,B19,具体项目表!Q:Q,"无需办理",具体项目表!E:E,"新建")</f>
        <v>#REF!</v>
      </c>
      <c r="CQ19" s="46" t="e">
        <f>CP19/BS19</f>
        <v>#REF!</v>
      </c>
      <c r="CR19" s="31" t="e">
        <f>COUNTIFS(具体项目表!#REF!,B19,具体项目表!R:R,"是",具体项目表!E:E,"新建")+COUNTIFS(具体项目表!#REF!,B19,具体项目表!R:R,"无需办理",具体项目表!E:E,"新建")</f>
        <v>#REF!</v>
      </c>
      <c r="CS19" s="33" t="e">
        <f>CR19/BS19</f>
        <v>#REF!</v>
      </c>
      <c r="CT19" s="31" t="e">
        <f>COUNTIFS(具体项目表!#REF!,B19,具体项目表!S:S,"是",具体项目表!E:E,"新建")+COUNTIFS(具体项目表!#REF!,B19,具体项目表!S:S,"无需办理",具体项目表!E:E,"新建")</f>
        <v>#REF!</v>
      </c>
      <c r="CU19" s="33" t="e">
        <f>CT19/BS19</f>
        <v>#REF!</v>
      </c>
      <c r="CV19" s="31" t="e">
        <f>COUNTIFS(具体项目表!#REF!,B19,具体项目表!T:T,"是",具体项目表!E:E,"新建")+COUNTIFS(具体项目表!#REF!,B19,具体项目表!T:T,"无需办理",具体项目表!E:E,"新建")</f>
        <v>#REF!</v>
      </c>
      <c r="CW19" s="33" t="e">
        <f>CV19/BS19</f>
        <v>#REF!</v>
      </c>
      <c r="CX19" s="31" t="e">
        <f>COUNTIFS(具体项目表!#REF!,"0",具体项目表!#REF!,B19,具体项目表!E:E,"新建")</f>
        <v>#REF!</v>
      </c>
      <c r="CY19" s="33" t="e">
        <f>CX19/BS19</f>
        <v>#REF!</v>
      </c>
      <c r="CZ19" s="57" t="e">
        <f>CX19-BS19</f>
        <v>#REF!</v>
      </c>
      <c r="DA19" t="e">
        <f>BZ19+CB19+CD19+CF19+CH19+CL19+CN19+CP19+CR19+CT19+CV19</f>
        <v>#REF!</v>
      </c>
      <c r="DC19" t="e">
        <f>BS19*11</f>
        <v>#REF!</v>
      </c>
      <c r="DD19" t="e">
        <f>DC19-DA19</f>
        <v>#REF!</v>
      </c>
      <c r="DE19" s="58" t="e">
        <f>DA19/DC19</f>
        <v>#REF!</v>
      </c>
    </row>
    <row r="20" ht="40" customHeight="1" spans="1:109">
      <c r="A20" s="30" t="s">
        <v>237</v>
      </c>
      <c r="B20" s="30" t="s">
        <v>238</v>
      </c>
      <c r="C20" s="31" t="e">
        <f>AK20+BS20</f>
        <v>#REF!</v>
      </c>
      <c r="D20" s="32" t="e">
        <f>AL20+BT20</f>
        <v>#REF!</v>
      </c>
      <c r="E20" s="32" t="e">
        <f>AM20+BU20</f>
        <v>#REF!</v>
      </c>
      <c r="F20" s="31" t="e">
        <f>AN20+BV20</f>
        <v>#REF!</v>
      </c>
      <c r="G20" s="33" t="e">
        <f>F20/C20</f>
        <v>#REF!</v>
      </c>
      <c r="H20" s="31" t="e">
        <f>AP20+BX20</f>
        <v>#REF!</v>
      </c>
      <c r="I20" s="33" t="e">
        <f>H20/E20</f>
        <v>#REF!</v>
      </c>
      <c r="J20" s="31" t="e">
        <f>AR20+BZ20</f>
        <v>#REF!</v>
      </c>
      <c r="K20" s="33" t="e">
        <f>J20/C20</f>
        <v>#REF!</v>
      </c>
      <c r="L20" s="39" t="e">
        <f>AT20+CB20</f>
        <v>#REF!</v>
      </c>
      <c r="M20" s="33" t="e">
        <f>L20/C20</f>
        <v>#REF!</v>
      </c>
      <c r="N20" s="31" t="e">
        <f>AV20+CD20</f>
        <v>#REF!</v>
      </c>
      <c r="O20" s="33" t="e">
        <f>N20/C20</f>
        <v>#REF!</v>
      </c>
      <c r="P20" s="39" t="e">
        <f>AX20+CF20</f>
        <v>#REF!</v>
      </c>
      <c r="Q20" s="33" t="e">
        <f>P20/C20</f>
        <v>#REF!</v>
      </c>
      <c r="R20" s="39" t="e">
        <f>AZ20+CH20</f>
        <v>#REF!</v>
      </c>
      <c r="S20" s="33" t="e">
        <f>R20/C20</f>
        <v>#REF!</v>
      </c>
      <c r="T20" s="31" t="e">
        <f>BB20+CJ20</f>
        <v>#REF!</v>
      </c>
      <c r="U20" s="33" t="e">
        <f>T20/C20</f>
        <v>#REF!</v>
      </c>
      <c r="V20" s="31" t="e">
        <f>BD20+CL20</f>
        <v>#REF!</v>
      </c>
      <c r="W20" s="33" t="e">
        <f>V20/C20</f>
        <v>#REF!</v>
      </c>
      <c r="X20" s="31" t="e">
        <f>BF20+CN20</f>
        <v>#REF!</v>
      </c>
      <c r="Y20" s="33" t="e">
        <f>X20/C20</f>
        <v>#REF!</v>
      </c>
      <c r="Z20" s="31" t="e">
        <f>BH20+CP20</f>
        <v>#REF!</v>
      </c>
      <c r="AA20" s="33" t="e">
        <f>Z20/C20</f>
        <v>#REF!</v>
      </c>
      <c r="AB20" s="31" t="e">
        <f>BJ20+CR20</f>
        <v>#REF!</v>
      </c>
      <c r="AC20" s="33" t="e">
        <f>AB20/C20</f>
        <v>#REF!</v>
      </c>
      <c r="AD20" s="31" t="e">
        <f>BL20+CT20</f>
        <v>#REF!</v>
      </c>
      <c r="AE20" s="33" t="e">
        <f>AD20/C20</f>
        <v>#REF!</v>
      </c>
      <c r="AF20" s="31" t="e">
        <f>BN20+CV20</f>
        <v>#REF!</v>
      </c>
      <c r="AG20" s="33" t="e">
        <f>AF20/C20</f>
        <v>#REF!</v>
      </c>
      <c r="AH20" s="34" t="e">
        <f>BP20+CX20</f>
        <v>#REF!</v>
      </c>
      <c r="AI20" s="33" t="e">
        <f>AH20/C20</f>
        <v>#REF!</v>
      </c>
      <c r="AJ20" s="30" t="s">
        <v>237</v>
      </c>
      <c r="AK20" s="31" t="e">
        <f>COUNTIFS(具体项目表!#REF!,B20,具体项目表!E:E,"续建")</f>
        <v>#REF!</v>
      </c>
      <c r="AL20" s="32" t="e">
        <f>SUMIFS(具体项目表!F:F,具体项目表!#REF!,B20,具体项目表!E:E,"续建")</f>
        <v>#REF!</v>
      </c>
      <c r="AM20" s="32" t="e">
        <f>SUMIFS(具体项目表!G:G,具体项目表!#REF!,B20,具体项目表!E:E,"续建")</f>
        <v>#REF!</v>
      </c>
      <c r="AN20" s="31" t="e">
        <f>COUNTIFS(具体项目表!#REF!,B20,具体项目表!E:E,"续建",具体项目表!#REF!,"是")</f>
        <v>#REF!</v>
      </c>
      <c r="AO20" s="33" t="e">
        <f>AN20/AK20</f>
        <v>#REF!</v>
      </c>
      <c r="AP20" s="32" t="e">
        <f>SUMIFS(具体项目表!H:H,具体项目表!#REF!,B20,具体项目表!E:E,"续建")</f>
        <v>#REF!</v>
      </c>
      <c r="AQ20" s="33" t="e">
        <f>AP20/AM20</f>
        <v>#REF!</v>
      </c>
      <c r="AR20" s="31" t="e">
        <f>COUNTIFS(具体项目表!#REF!,B20,具体项目表!I:I,"是",具体项目表!E:E,"续建")+COUNTIFS(具体项目表!#REF!,B20,具体项目表!I:I,"无需办理",具体项目表!E:E,"续建")</f>
        <v>#REF!</v>
      </c>
      <c r="AS20" s="33" t="e">
        <f>AR20/AK20</f>
        <v>#REF!</v>
      </c>
      <c r="AT20" s="39" t="e">
        <f>COUNTIFS(具体项目表!#REF!,B20,具体项目表!J:J,"是",具体项目表!E:E,"续建")+COUNTIFS(具体项目表!#REF!,B20,具体项目表!J:J,"无需办理",具体项目表!E:E,"续建")</f>
        <v>#REF!</v>
      </c>
      <c r="AU20" s="33" t="e">
        <f>AT20/AK20</f>
        <v>#REF!</v>
      </c>
      <c r="AV20" s="31" t="e">
        <f>COUNTIFS(具体项目表!#REF!,B20,具体项目表!K:K,"是",具体项目表!E:E,"续建")+COUNTIFS(具体项目表!#REF!,B20,具体项目表!K:K,"无需办理",具体项目表!E:E,"续建")</f>
        <v>#REF!</v>
      </c>
      <c r="AW20" s="33" t="e">
        <f>AV20/AK20</f>
        <v>#REF!</v>
      </c>
      <c r="AX20" s="39" t="e">
        <f>COUNTIFS(具体项目表!#REF!,B20,具体项目表!L:L,"是",具体项目表!E:E,"续建")+COUNTIFS(具体项目表!#REF!,B20,具体项目表!L:L,"无需办理",具体项目表!E:E,"续建")</f>
        <v>#REF!</v>
      </c>
      <c r="AY20" s="33" t="e">
        <f>AX20/AK20</f>
        <v>#REF!</v>
      </c>
      <c r="AZ20" s="39" t="e">
        <f>COUNTIFS(具体项目表!#REF!,B20,具体项目表!M:M,"是",具体项目表!E:E,"续建")+COUNTIFS(具体项目表!#REF!,B20,具体项目表!M:M,"无需办理",具体项目表!E:E,"续建")</f>
        <v>#REF!</v>
      </c>
      <c r="BA20" s="33" t="e">
        <f>AZ20/AK20</f>
        <v>#REF!</v>
      </c>
      <c r="BB20" s="31" t="e">
        <f>COUNTIFS(具体项目表!#REF!,B20,具体项目表!N:N,"是",具体项目表!E:E,"续建")+COUNTIFS(具体项目表!#REF!,B20,具体项目表!N:N,"无需办理",具体项目表!E:E,"续建")</f>
        <v>#REF!</v>
      </c>
      <c r="BC20" s="33" t="e">
        <f>BB20/AK20</f>
        <v>#REF!</v>
      </c>
      <c r="BD20" s="31" t="e">
        <f>COUNTIFS(具体项目表!#REF!,B20,具体项目表!O:O,"是",具体项目表!E:E,"续建")+COUNTIFS(具体项目表!#REF!,B20,具体项目表!O:O,"无需办理",具体项目表!E:E,"续建")</f>
        <v>#REF!</v>
      </c>
      <c r="BE20" s="33" t="e">
        <f>BD20/AK20</f>
        <v>#REF!</v>
      </c>
      <c r="BF20" s="31" t="e">
        <f>COUNTIFS(具体项目表!#REF!,B20,具体项目表!P:P,"是",具体项目表!E:E,"续建")+COUNTIFS(具体项目表!#REF!,B20,具体项目表!P:P,"无需办理",具体项目表!E:E,"续建")</f>
        <v>#REF!</v>
      </c>
      <c r="BG20" s="33" t="e">
        <f>BF20/AK20</f>
        <v>#REF!</v>
      </c>
      <c r="BH20" s="31" t="e">
        <f>COUNTIFS(具体项目表!#REF!,B20,具体项目表!Q:Q,"是",具体项目表!E:E,"续建")+COUNTIFS(具体项目表!#REF!,B20,具体项目表!Q:Q,"无需办理",具体项目表!E:E,"续建")</f>
        <v>#REF!</v>
      </c>
      <c r="BI20" s="33" t="e">
        <f>BH20/AK20</f>
        <v>#REF!</v>
      </c>
      <c r="BJ20" s="31" t="e">
        <f>COUNTIFS(具体项目表!#REF!,B20,具体项目表!R:R,"是",具体项目表!E:E,"续建")+COUNTIFS(具体项目表!#REF!,B20,具体项目表!R:R,"无需办理",具体项目表!E:E,"续建")</f>
        <v>#REF!</v>
      </c>
      <c r="BK20" s="33" t="e">
        <f>BJ20/AK20</f>
        <v>#REF!</v>
      </c>
      <c r="BL20" s="31" t="e">
        <f>COUNTIFS(具体项目表!#REF!,B20,具体项目表!S:S,"是",具体项目表!E:E,"续建")+COUNTIFS(具体项目表!#REF!,B20,具体项目表!S:S,"无需办理",具体项目表!E:E,"续建")</f>
        <v>#REF!</v>
      </c>
      <c r="BM20" s="33" t="e">
        <f>BL20/AK20</f>
        <v>#REF!</v>
      </c>
      <c r="BN20" s="31" t="e">
        <f>COUNTIFS(具体项目表!#REF!,B20,具体项目表!T:T,"是",具体项目表!E:E,"续建")+COUNTIFS(具体项目表!#REF!,B20,具体项目表!T:T,"无需办理",具体项目表!E:E,"续建")</f>
        <v>#REF!</v>
      </c>
      <c r="BO20" s="33" t="e">
        <f>BN20/AK20</f>
        <v>#REF!</v>
      </c>
      <c r="BP20" s="31" t="e">
        <f>COUNTIFS(具体项目表!#REF!,"0",具体项目表!#REF!,B20,具体项目表!E:E,"续建")</f>
        <v>#REF!</v>
      </c>
      <c r="BQ20" s="33" t="e">
        <f>BP20/AK20</f>
        <v>#REF!</v>
      </c>
      <c r="BR20" s="30" t="s">
        <v>237</v>
      </c>
      <c r="BS20" s="31" t="e">
        <f>COUNTIFS(具体项目表!#REF!,B20,具体项目表!E:E,"新建")</f>
        <v>#REF!</v>
      </c>
      <c r="BT20" s="32" t="e">
        <f>SUMIFS(具体项目表!F:F,具体项目表!#REF!,B20,具体项目表!E:E,"新建")</f>
        <v>#REF!</v>
      </c>
      <c r="BU20" s="32" t="e">
        <f>SUMIFS(具体项目表!G:G,具体项目表!#REF!,B20,具体项目表!E:E,"新建")</f>
        <v>#REF!</v>
      </c>
      <c r="BV20" s="31" t="e">
        <f>COUNTIFS(具体项目表!#REF!,B20,具体项目表!E:E,"新建",具体项目表!#REF!,"是")</f>
        <v>#REF!</v>
      </c>
      <c r="BW20" s="33" t="e">
        <f>BV20/BS20</f>
        <v>#REF!</v>
      </c>
      <c r="BX20" s="32" t="e">
        <f>SUMIFS(具体项目表!H:H,具体项目表!#REF!,B20,具体项目表!E:E,"新建")</f>
        <v>#REF!</v>
      </c>
      <c r="BY20" s="33" t="e">
        <f>BX20/BU20</f>
        <v>#REF!</v>
      </c>
      <c r="BZ20" s="31" t="e">
        <f>COUNTIFS(具体项目表!#REF!,B20,具体项目表!I:I,"是",具体项目表!E:E,"新建")+COUNTIFS(具体项目表!#REF!,B20,具体项目表!I:I,"无需办理",具体项目表!E:E,"新建")</f>
        <v>#REF!</v>
      </c>
      <c r="CA20" s="33" t="e">
        <f>BZ20/BS20</f>
        <v>#REF!</v>
      </c>
      <c r="CB20" s="39" t="e">
        <f>COUNTIFS(具体项目表!#REF!,B20,具体项目表!J:J,"是",具体项目表!E:E,"新建")+COUNTIFS(具体项目表!#REF!,B20,具体项目表!J:J,"无需办理",具体项目表!E:E,"新建")</f>
        <v>#REF!</v>
      </c>
      <c r="CC20" s="33" t="e">
        <f>CB20/BS20</f>
        <v>#REF!</v>
      </c>
      <c r="CD20" s="31" t="e">
        <f>COUNTIFS(具体项目表!#REF!,B20,具体项目表!K:K,"是",具体项目表!E:E,"新建")+COUNTIFS(具体项目表!#REF!,B20,具体项目表!K:K,"无需办理",具体项目表!E:E,"新建")</f>
        <v>#REF!</v>
      </c>
      <c r="CE20" s="33" t="e">
        <f>CD20/BS20</f>
        <v>#REF!</v>
      </c>
      <c r="CF20" s="39" t="e">
        <f>COUNTIFS(具体项目表!#REF!,B20,具体项目表!L:L,"是",具体项目表!E:E,"新建")+COUNTIFS(具体项目表!#REF!,B20,具体项目表!L:L,"无需办理",具体项目表!E:E,"新建")</f>
        <v>#REF!</v>
      </c>
      <c r="CG20" s="33" t="e">
        <f>CF20/BS20</f>
        <v>#REF!</v>
      </c>
      <c r="CH20" s="39" t="e">
        <f>COUNTIFS(具体项目表!#REF!,B20,具体项目表!M:M,"是",具体项目表!E:E,"新建")+COUNTIFS(具体项目表!#REF!,B20,具体项目表!M:M,"无需办理",具体项目表!E:E,"新建")</f>
        <v>#REF!</v>
      </c>
      <c r="CI20" s="33" t="e">
        <f>CH20/BS20</f>
        <v>#REF!</v>
      </c>
      <c r="CJ20" s="31" t="e">
        <f>COUNTIFS(具体项目表!#REF!,B20,具体项目表!N:N,"是",具体项目表!E:E,"新建")+COUNTIFS(具体项目表!#REF!,B20,具体项目表!N:N,"无需办理",具体项目表!E:E,"新建")</f>
        <v>#REF!</v>
      </c>
      <c r="CK20" s="33" t="e">
        <f>CJ20/BS20</f>
        <v>#REF!</v>
      </c>
      <c r="CL20" s="31" t="e">
        <f>COUNTIFS(具体项目表!#REF!,B20,具体项目表!O:O,"是",具体项目表!E:E,"新建")+COUNTIFS(具体项目表!#REF!,B20,具体项目表!O:O,"无需办理",具体项目表!E:E,"新建")</f>
        <v>#REF!</v>
      </c>
      <c r="CM20" s="33" t="e">
        <f>CL20/BS20</f>
        <v>#REF!</v>
      </c>
      <c r="CN20" s="31" t="e">
        <f>COUNTIFS(具体项目表!#REF!,B20,具体项目表!P:P,"是",具体项目表!E:E,"新建")+COUNTIFS(具体项目表!#REF!,B20,具体项目表!P:P,"无需办理",具体项目表!E:E,"新建")</f>
        <v>#REF!</v>
      </c>
      <c r="CO20" s="46" t="e">
        <f>CN20/BS20</f>
        <v>#REF!</v>
      </c>
      <c r="CP20" s="31" t="e">
        <f>COUNTIFS(具体项目表!#REF!,B20,具体项目表!Q:Q,"是",具体项目表!E:E,"新建")+COUNTIFS(具体项目表!#REF!,B20,具体项目表!Q:Q,"无需办理",具体项目表!E:E,"新建")</f>
        <v>#REF!</v>
      </c>
      <c r="CQ20" s="46" t="e">
        <f>CP20/BS20</f>
        <v>#REF!</v>
      </c>
      <c r="CR20" s="31" t="e">
        <f>COUNTIFS(具体项目表!#REF!,B20,具体项目表!R:R,"是",具体项目表!E:E,"新建")+COUNTIFS(具体项目表!#REF!,B20,具体项目表!R:R,"无需办理",具体项目表!E:E,"新建")</f>
        <v>#REF!</v>
      </c>
      <c r="CS20" s="33" t="e">
        <f>CR20/BS20</f>
        <v>#REF!</v>
      </c>
      <c r="CT20" s="31" t="e">
        <f>COUNTIFS(具体项目表!#REF!,B20,具体项目表!S:S,"是",具体项目表!E:E,"新建")+COUNTIFS(具体项目表!#REF!,B20,具体项目表!S:S,"无需办理",具体项目表!E:E,"新建")</f>
        <v>#REF!</v>
      </c>
      <c r="CU20" s="33" t="e">
        <f>CT20/BS20</f>
        <v>#REF!</v>
      </c>
      <c r="CV20" s="31" t="e">
        <f>COUNTIFS(具体项目表!#REF!,B20,具体项目表!T:T,"是",具体项目表!E:E,"新建")+COUNTIFS(具体项目表!#REF!,B20,具体项目表!T:T,"无需办理",具体项目表!E:E,"新建")</f>
        <v>#REF!</v>
      </c>
      <c r="CW20" s="33" t="e">
        <f>CV20/BS20</f>
        <v>#REF!</v>
      </c>
      <c r="CX20" s="31" t="e">
        <f>COUNTIFS(具体项目表!#REF!,"0",具体项目表!#REF!,B20,具体项目表!E:E,"新建")</f>
        <v>#REF!</v>
      </c>
      <c r="CY20" s="33" t="e">
        <f>CX20/BS20</f>
        <v>#REF!</v>
      </c>
      <c r="CZ20" s="57" t="e">
        <f>CX20-BS20</f>
        <v>#REF!</v>
      </c>
      <c r="DA20" t="e">
        <f>BZ20+CB20+CD20+CF20+CH20+CL20+CN20+CP20+CR20+CT20+CV20</f>
        <v>#REF!</v>
      </c>
      <c r="DC20" t="e">
        <f>BS20*11</f>
        <v>#REF!</v>
      </c>
      <c r="DD20" t="e">
        <f>DC20-DA20</f>
        <v>#REF!</v>
      </c>
      <c r="DE20" s="58" t="e">
        <f>DA20/DC20</f>
        <v>#REF!</v>
      </c>
    </row>
    <row r="21" ht="40" customHeight="1" spans="1:109">
      <c r="A21" s="30" t="s">
        <v>239</v>
      </c>
      <c r="B21" s="30" t="s">
        <v>240</v>
      </c>
      <c r="C21" s="31" t="e">
        <f>AK21+BS21</f>
        <v>#REF!</v>
      </c>
      <c r="D21" s="32" t="e">
        <f>AL21+BT21</f>
        <v>#REF!</v>
      </c>
      <c r="E21" s="32" t="e">
        <f>AM21+BU21</f>
        <v>#REF!</v>
      </c>
      <c r="F21" s="31" t="e">
        <f>AN21+BV21</f>
        <v>#REF!</v>
      </c>
      <c r="G21" s="33" t="e">
        <f>F21/C21</f>
        <v>#REF!</v>
      </c>
      <c r="H21" s="51" t="e">
        <f>AP21+BX21</f>
        <v>#REF!</v>
      </c>
      <c r="I21" s="33" t="e">
        <f>H21/E21</f>
        <v>#REF!</v>
      </c>
      <c r="J21" s="31" t="e">
        <f>AR21+BZ21</f>
        <v>#REF!</v>
      </c>
      <c r="K21" s="33" t="e">
        <f>J21/C21</f>
        <v>#REF!</v>
      </c>
      <c r="L21" s="39" t="e">
        <f>AT21+CB21</f>
        <v>#REF!</v>
      </c>
      <c r="M21" s="33" t="e">
        <f>L21/C21</f>
        <v>#REF!</v>
      </c>
      <c r="N21" s="31" t="e">
        <f>AV21+CD21</f>
        <v>#REF!</v>
      </c>
      <c r="O21" s="33" t="e">
        <f>N21/C21</f>
        <v>#REF!</v>
      </c>
      <c r="P21" s="39" t="e">
        <f>AX21+CF21</f>
        <v>#REF!</v>
      </c>
      <c r="Q21" s="33" t="e">
        <f>P21/C21</f>
        <v>#REF!</v>
      </c>
      <c r="R21" s="39" t="e">
        <f>AZ21+CH21</f>
        <v>#REF!</v>
      </c>
      <c r="S21" s="33" t="e">
        <f>R21/C21</f>
        <v>#REF!</v>
      </c>
      <c r="T21" s="31" t="e">
        <f>BB21+CJ21</f>
        <v>#REF!</v>
      </c>
      <c r="U21" s="33" t="e">
        <f>T21/C21</f>
        <v>#REF!</v>
      </c>
      <c r="V21" s="31" t="e">
        <f>BD21+CL21</f>
        <v>#REF!</v>
      </c>
      <c r="W21" s="33" t="e">
        <f>V21/C21</f>
        <v>#REF!</v>
      </c>
      <c r="X21" s="31" t="e">
        <f>BF21+CN21</f>
        <v>#REF!</v>
      </c>
      <c r="Y21" s="33" t="e">
        <f>X21/C21</f>
        <v>#REF!</v>
      </c>
      <c r="Z21" s="31" t="e">
        <f>BH21+CP21</f>
        <v>#REF!</v>
      </c>
      <c r="AA21" s="33" t="e">
        <f>Z21/C21</f>
        <v>#REF!</v>
      </c>
      <c r="AB21" s="31" t="e">
        <f>BJ21+CR21</f>
        <v>#REF!</v>
      </c>
      <c r="AC21" s="33" t="e">
        <f>AB21/C21</f>
        <v>#REF!</v>
      </c>
      <c r="AD21" s="31" t="e">
        <f>BL21+CT21</f>
        <v>#REF!</v>
      </c>
      <c r="AE21" s="33" t="e">
        <f>AD21/C21</f>
        <v>#REF!</v>
      </c>
      <c r="AF21" s="31" t="e">
        <f>BN21+CV21</f>
        <v>#REF!</v>
      </c>
      <c r="AG21" s="33" t="e">
        <f>AF21/C21</f>
        <v>#REF!</v>
      </c>
      <c r="AH21" s="34" t="e">
        <f>BP21+CX21</f>
        <v>#REF!</v>
      </c>
      <c r="AI21" s="33" t="e">
        <f>AH21/C21</f>
        <v>#REF!</v>
      </c>
      <c r="AJ21" s="30" t="s">
        <v>239</v>
      </c>
      <c r="AK21" s="31" t="e">
        <f>COUNTIFS(具体项目表!#REF!,B21,具体项目表!E:E,"续建")</f>
        <v>#REF!</v>
      </c>
      <c r="AL21" s="32" t="e">
        <f>SUMIFS(具体项目表!F:F,具体项目表!#REF!,B21,具体项目表!E:E,"续建")</f>
        <v>#REF!</v>
      </c>
      <c r="AM21" s="32" t="e">
        <f>SUMIFS(具体项目表!G:G,具体项目表!#REF!,B21,具体项目表!E:E,"续建")</f>
        <v>#REF!</v>
      </c>
      <c r="AN21" s="31" t="e">
        <f>COUNTIFS(具体项目表!#REF!,B21,具体项目表!E:E,"续建",具体项目表!#REF!,"是")</f>
        <v>#REF!</v>
      </c>
      <c r="AO21" s="33" t="e">
        <f>AN21/AK21</f>
        <v>#REF!</v>
      </c>
      <c r="AP21" s="32" t="e">
        <f>SUMIFS(具体项目表!H:H,具体项目表!#REF!,B21,具体项目表!E:E,"续建")</f>
        <v>#REF!</v>
      </c>
      <c r="AQ21" s="33" t="e">
        <f>AP21/AM21</f>
        <v>#REF!</v>
      </c>
      <c r="AR21" s="31" t="e">
        <f>COUNTIFS(具体项目表!#REF!,B21,具体项目表!I:I,"是",具体项目表!E:E,"续建")+COUNTIFS(具体项目表!#REF!,B21,具体项目表!I:I,"无需办理",具体项目表!E:E,"续建")</f>
        <v>#REF!</v>
      </c>
      <c r="AS21" s="33" t="e">
        <f>AR21/AK21</f>
        <v>#REF!</v>
      </c>
      <c r="AT21" s="39" t="e">
        <f>COUNTIFS(具体项目表!#REF!,B21,具体项目表!J:J,"是",具体项目表!E:E,"续建")+COUNTIFS(具体项目表!#REF!,B21,具体项目表!J:J,"无需办理",具体项目表!E:E,"续建")</f>
        <v>#REF!</v>
      </c>
      <c r="AU21" s="33" t="e">
        <f>AT21/AK21</f>
        <v>#REF!</v>
      </c>
      <c r="AV21" s="31" t="e">
        <f>COUNTIFS(具体项目表!#REF!,B21,具体项目表!K:K,"是",具体项目表!E:E,"续建")+COUNTIFS(具体项目表!#REF!,B21,具体项目表!K:K,"无需办理",具体项目表!E:E,"续建")</f>
        <v>#REF!</v>
      </c>
      <c r="AW21" s="33" t="e">
        <f>AV21/AK21</f>
        <v>#REF!</v>
      </c>
      <c r="AX21" s="39" t="e">
        <f>COUNTIFS(具体项目表!#REF!,B21,具体项目表!L:L,"是",具体项目表!E:E,"续建")+COUNTIFS(具体项目表!#REF!,B21,具体项目表!L:L,"无需办理",具体项目表!E:E,"续建")</f>
        <v>#REF!</v>
      </c>
      <c r="AY21" s="33" t="e">
        <f>AX21/AK21</f>
        <v>#REF!</v>
      </c>
      <c r="AZ21" s="39" t="e">
        <f>COUNTIFS(具体项目表!#REF!,B21,具体项目表!M:M,"是",具体项目表!E:E,"续建")+COUNTIFS(具体项目表!#REF!,B21,具体项目表!M:M,"无需办理",具体项目表!E:E,"续建")</f>
        <v>#REF!</v>
      </c>
      <c r="BA21" s="33" t="e">
        <f>AZ21/AK21</f>
        <v>#REF!</v>
      </c>
      <c r="BB21" s="31" t="e">
        <f>COUNTIFS(具体项目表!#REF!,B21,具体项目表!N:N,"是",具体项目表!E:E,"续建")+COUNTIFS(具体项目表!#REF!,B21,具体项目表!N:N,"无需办理",具体项目表!E:E,"续建")</f>
        <v>#REF!</v>
      </c>
      <c r="BC21" s="33" t="e">
        <f>BB21/AK21</f>
        <v>#REF!</v>
      </c>
      <c r="BD21" s="31" t="e">
        <f>COUNTIFS(具体项目表!#REF!,B21,具体项目表!O:O,"是",具体项目表!E:E,"续建")+COUNTIFS(具体项目表!#REF!,B21,具体项目表!O:O,"无需办理",具体项目表!E:E,"续建")</f>
        <v>#REF!</v>
      </c>
      <c r="BE21" s="33" t="e">
        <f>BD21/AK21</f>
        <v>#REF!</v>
      </c>
      <c r="BF21" s="31" t="e">
        <f>COUNTIFS(具体项目表!#REF!,B21,具体项目表!P:P,"是",具体项目表!E:E,"续建")+COUNTIFS(具体项目表!#REF!,B21,具体项目表!P:P,"无需办理",具体项目表!E:E,"续建")</f>
        <v>#REF!</v>
      </c>
      <c r="BG21" s="33" t="e">
        <f>BF21/AK21</f>
        <v>#REF!</v>
      </c>
      <c r="BH21" s="31" t="e">
        <f>COUNTIFS(具体项目表!#REF!,B21,具体项目表!Q:Q,"是",具体项目表!E:E,"续建")+COUNTIFS(具体项目表!#REF!,B21,具体项目表!Q:Q,"无需办理",具体项目表!E:E,"续建")</f>
        <v>#REF!</v>
      </c>
      <c r="BI21" s="33" t="e">
        <f>BH21/AK21</f>
        <v>#REF!</v>
      </c>
      <c r="BJ21" s="31" t="e">
        <f>COUNTIFS(具体项目表!#REF!,B21,具体项目表!R:R,"是",具体项目表!E:E,"续建")+COUNTIFS(具体项目表!#REF!,B21,具体项目表!R:R,"无需办理",具体项目表!E:E,"续建")</f>
        <v>#REF!</v>
      </c>
      <c r="BK21" s="33" t="e">
        <f>BJ21/AK21</f>
        <v>#REF!</v>
      </c>
      <c r="BL21" s="31" t="e">
        <f>COUNTIFS(具体项目表!#REF!,B21,具体项目表!S:S,"是",具体项目表!E:E,"续建")+COUNTIFS(具体项目表!#REF!,B21,具体项目表!S:S,"无需办理",具体项目表!E:E,"续建")</f>
        <v>#REF!</v>
      </c>
      <c r="BM21" s="33" t="e">
        <f>BL21/AK21</f>
        <v>#REF!</v>
      </c>
      <c r="BN21" s="31" t="e">
        <f>COUNTIFS(具体项目表!#REF!,B21,具体项目表!T:T,"是",具体项目表!E:E,"续建")+COUNTIFS(具体项目表!#REF!,B21,具体项目表!T:T,"无需办理",具体项目表!E:E,"续建")</f>
        <v>#REF!</v>
      </c>
      <c r="BO21" s="33" t="e">
        <f>BN21/AK21</f>
        <v>#REF!</v>
      </c>
      <c r="BP21" s="31" t="e">
        <f>COUNTIFS(具体项目表!#REF!,"0",具体项目表!#REF!,B21,具体项目表!E:E,"续建")</f>
        <v>#REF!</v>
      </c>
      <c r="BQ21" s="33" t="e">
        <f>BP21/AK21</f>
        <v>#REF!</v>
      </c>
      <c r="BR21" s="30" t="s">
        <v>239</v>
      </c>
      <c r="BS21" s="31" t="e">
        <f>COUNTIFS(具体项目表!#REF!,B21,具体项目表!E:E,"新建")</f>
        <v>#REF!</v>
      </c>
      <c r="BT21" s="32" t="e">
        <f>SUMIFS(具体项目表!F:F,具体项目表!#REF!,B21,具体项目表!E:E,"新建")</f>
        <v>#REF!</v>
      </c>
      <c r="BU21" s="32" t="e">
        <f>SUMIFS(具体项目表!G:G,具体项目表!#REF!,B21,具体项目表!E:E,"新建")</f>
        <v>#REF!</v>
      </c>
      <c r="BV21" s="31" t="e">
        <f>COUNTIFS(具体项目表!#REF!,B21,具体项目表!E:E,"新建",具体项目表!#REF!,"是")</f>
        <v>#REF!</v>
      </c>
      <c r="BW21" s="33" t="e">
        <f>BV21/BS21</f>
        <v>#REF!</v>
      </c>
      <c r="BX21" s="32" t="e">
        <f>SUMIFS(具体项目表!H:H,具体项目表!#REF!,B21,具体项目表!E:E,"新建")</f>
        <v>#REF!</v>
      </c>
      <c r="BY21" s="33" t="e">
        <f>BX21/BU21</f>
        <v>#REF!</v>
      </c>
      <c r="BZ21" s="31" t="e">
        <f>COUNTIFS(具体项目表!#REF!,B21,具体项目表!I:I,"是",具体项目表!E:E,"新建")+COUNTIFS(具体项目表!#REF!,B21,具体项目表!I:I,"无需办理",具体项目表!E:E,"新建")</f>
        <v>#REF!</v>
      </c>
      <c r="CA21" s="33" t="e">
        <f>BZ21/BS21</f>
        <v>#REF!</v>
      </c>
      <c r="CB21" s="39" t="e">
        <f>COUNTIFS(具体项目表!#REF!,B21,具体项目表!J:J,"是",具体项目表!E:E,"新建")+COUNTIFS(具体项目表!#REF!,B21,具体项目表!J:J,"无需办理",具体项目表!E:E,"新建")</f>
        <v>#REF!</v>
      </c>
      <c r="CC21" s="33" t="e">
        <f>CB21/BS21</f>
        <v>#REF!</v>
      </c>
      <c r="CD21" s="31" t="e">
        <f>COUNTIFS(具体项目表!#REF!,B21,具体项目表!K:K,"是",具体项目表!E:E,"新建")+COUNTIFS(具体项目表!#REF!,B21,具体项目表!K:K,"无需办理",具体项目表!E:E,"新建")</f>
        <v>#REF!</v>
      </c>
      <c r="CE21" s="33" t="e">
        <f>CD21/BS21</f>
        <v>#REF!</v>
      </c>
      <c r="CF21" s="39" t="e">
        <f>COUNTIFS(具体项目表!#REF!,B21,具体项目表!L:L,"是",具体项目表!E:E,"新建")+COUNTIFS(具体项目表!#REF!,B21,具体项目表!L:L,"无需办理",具体项目表!E:E,"新建")</f>
        <v>#REF!</v>
      </c>
      <c r="CG21" s="33" t="e">
        <f>CF21/BS21</f>
        <v>#REF!</v>
      </c>
      <c r="CH21" s="39" t="e">
        <f>COUNTIFS(具体项目表!#REF!,B21,具体项目表!M:M,"是",具体项目表!E:E,"新建")+COUNTIFS(具体项目表!#REF!,B21,具体项目表!M:M,"无需办理",具体项目表!E:E,"新建")</f>
        <v>#REF!</v>
      </c>
      <c r="CI21" s="33" t="e">
        <f>CH21/BS21</f>
        <v>#REF!</v>
      </c>
      <c r="CJ21" s="31" t="e">
        <f>COUNTIFS(具体项目表!#REF!,B21,具体项目表!N:N,"是",具体项目表!E:E,"新建")+COUNTIFS(具体项目表!#REF!,B21,具体项目表!N:N,"无需办理",具体项目表!E:E,"新建")</f>
        <v>#REF!</v>
      </c>
      <c r="CK21" s="33" t="e">
        <f>CJ21/BS21</f>
        <v>#REF!</v>
      </c>
      <c r="CL21" s="31" t="e">
        <f>COUNTIFS(具体项目表!#REF!,B21,具体项目表!O:O,"是",具体项目表!E:E,"新建")+COUNTIFS(具体项目表!#REF!,B21,具体项目表!O:O,"无需办理",具体项目表!E:E,"新建")</f>
        <v>#REF!</v>
      </c>
      <c r="CM21" s="33" t="e">
        <f>CL21/BS21</f>
        <v>#REF!</v>
      </c>
      <c r="CN21" s="31" t="e">
        <f>COUNTIFS(具体项目表!#REF!,B21,具体项目表!P:P,"是",具体项目表!E:E,"新建")+COUNTIFS(具体项目表!#REF!,B21,具体项目表!P:P,"无需办理",具体项目表!E:E,"新建")</f>
        <v>#REF!</v>
      </c>
      <c r="CO21" s="46" t="e">
        <f>CN21/BS21</f>
        <v>#REF!</v>
      </c>
      <c r="CP21" s="31" t="e">
        <f>COUNTIFS(具体项目表!#REF!,B21,具体项目表!Q:Q,"是",具体项目表!E:E,"新建")+COUNTIFS(具体项目表!#REF!,B21,具体项目表!Q:Q,"无需办理",具体项目表!E:E,"新建")</f>
        <v>#REF!</v>
      </c>
      <c r="CQ21" s="46" t="e">
        <f>CP21/BS21</f>
        <v>#REF!</v>
      </c>
      <c r="CR21" s="31" t="e">
        <f>COUNTIFS(具体项目表!#REF!,B21,具体项目表!R:R,"是",具体项目表!E:E,"新建")+COUNTIFS(具体项目表!#REF!,B21,具体项目表!R:R,"无需办理",具体项目表!E:E,"新建")</f>
        <v>#REF!</v>
      </c>
      <c r="CS21" s="33" t="e">
        <f>CR21/BS21</f>
        <v>#REF!</v>
      </c>
      <c r="CT21" s="31" t="e">
        <f>COUNTIFS(具体项目表!#REF!,B21,具体项目表!S:S,"是",具体项目表!E:E,"新建")+COUNTIFS(具体项目表!#REF!,B21,具体项目表!S:S,"无需办理",具体项目表!E:E,"新建")</f>
        <v>#REF!</v>
      </c>
      <c r="CU21" s="33" t="e">
        <f>CT21/BS21</f>
        <v>#REF!</v>
      </c>
      <c r="CV21" s="31" t="e">
        <f>COUNTIFS(具体项目表!#REF!,B21,具体项目表!T:T,"是",具体项目表!E:E,"新建")+COUNTIFS(具体项目表!#REF!,B21,具体项目表!T:T,"无需办理",具体项目表!E:E,"新建")</f>
        <v>#REF!</v>
      </c>
      <c r="CW21" s="33" t="e">
        <f>CV21/BS21</f>
        <v>#REF!</v>
      </c>
      <c r="CX21" s="31" t="e">
        <f>COUNTIFS(具体项目表!#REF!,"0",具体项目表!#REF!,B21,具体项目表!E:E,"新建")</f>
        <v>#REF!</v>
      </c>
      <c r="CY21" s="33" t="e">
        <f>CX21/BS21</f>
        <v>#REF!</v>
      </c>
      <c r="CZ21" s="57" t="e">
        <f>CX21-BS21</f>
        <v>#REF!</v>
      </c>
      <c r="DA21" t="e">
        <f>BZ21+CB21+CD21+CF21+CH21+CL21+CN21+CP21+CR21+CT21+CV21</f>
        <v>#REF!</v>
      </c>
      <c r="DC21" t="e">
        <f>BS21*11</f>
        <v>#REF!</v>
      </c>
      <c r="DD21" t="e">
        <f>DC21-DA21</f>
        <v>#REF!</v>
      </c>
      <c r="DE21" s="58" t="e">
        <f>DA21/DC21</f>
        <v>#REF!</v>
      </c>
    </row>
    <row r="22" ht="40" customHeight="1" spans="1:109">
      <c r="A22" s="30" t="s">
        <v>241</v>
      </c>
      <c r="B22" s="30" t="s">
        <v>242</v>
      </c>
      <c r="C22" s="31" t="e">
        <f>AK22+BS22</f>
        <v>#REF!</v>
      </c>
      <c r="D22" s="32" t="e">
        <f>AL22+BT22</f>
        <v>#REF!</v>
      </c>
      <c r="E22" s="32" t="e">
        <f>AM22+BU22</f>
        <v>#REF!</v>
      </c>
      <c r="F22" s="31" t="e">
        <f>AN22+BV22</f>
        <v>#REF!</v>
      </c>
      <c r="G22" s="33" t="e">
        <f>F22/C22</f>
        <v>#REF!</v>
      </c>
      <c r="H22" s="45" t="e">
        <f>AP22+BX22</f>
        <v>#REF!</v>
      </c>
      <c r="I22" s="33" t="e">
        <f>H22/E22</f>
        <v>#REF!</v>
      </c>
      <c r="J22" s="31" t="e">
        <f>AR22+BZ22</f>
        <v>#REF!</v>
      </c>
      <c r="K22" s="33" t="e">
        <f>J22/C22</f>
        <v>#REF!</v>
      </c>
      <c r="L22" s="39" t="e">
        <f>AT22+CB22</f>
        <v>#REF!</v>
      </c>
      <c r="M22" s="33" t="e">
        <f>L22/C22</f>
        <v>#REF!</v>
      </c>
      <c r="N22" s="31" t="e">
        <f>AV22+CD22</f>
        <v>#REF!</v>
      </c>
      <c r="O22" s="33" t="e">
        <f>N22/C22</f>
        <v>#REF!</v>
      </c>
      <c r="P22" s="39" t="e">
        <f>AX22+CF22</f>
        <v>#REF!</v>
      </c>
      <c r="Q22" s="33" t="e">
        <f>P22/C22</f>
        <v>#REF!</v>
      </c>
      <c r="R22" s="39" t="e">
        <f>AZ22+CH22</f>
        <v>#REF!</v>
      </c>
      <c r="S22" s="33" t="e">
        <f>R22/C22</f>
        <v>#REF!</v>
      </c>
      <c r="T22" s="31" t="e">
        <f>BB22+CJ22</f>
        <v>#REF!</v>
      </c>
      <c r="U22" s="33" t="e">
        <f>T22/C22</f>
        <v>#REF!</v>
      </c>
      <c r="V22" s="31" t="e">
        <f>BD22+CL22</f>
        <v>#REF!</v>
      </c>
      <c r="W22" s="33" t="e">
        <f>V22/C22</f>
        <v>#REF!</v>
      </c>
      <c r="X22" s="31" t="e">
        <f>BF22+CN22</f>
        <v>#REF!</v>
      </c>
      <c r="Y22" s="33" t="e">
        <f>X22/C22</f>
        <v>#REF!</v>
      </c>
      <c r="Z22" s="31" t="e">
        <f>BH22+CP22</f>
        <v>#REF!</v>
      </c>
      <c r="AA22" s="33" t="e">
        <f>Z22/C22</f>
        <v>#REF!</v>
      </c>
      <c r="AB22" s="31" t="e">
        <f>BJ22+CR22</f>
        <v>#REF!</v>
      </c>
      <c r="AC22" s="33" t="e">
        <f>AB22/C22</f>
        <v>#REF!</v>
      </c>
      <c r="AD22" s="31" t="e">
        <f>BL22+CT22</f>
        <v>#REF!</v>
      </c>
      <c r="AE22" s="33" t="e">
        <f>AD22/C22</f>
        <v>#REF!</v>
      </c>
      <c r="AF22" s="31" t="e">
        <f>BN22+CV22</f>
        <v>#REF!</v>
      </c>
      <c r="AG22" s="33" t="e">
        <f>AF22/C22</f>
        <v>#REF!</v>
      </c>
      <c r="AH22" s="34" t="e">
        <f>BP22+CX22</f>
        <v>#REF!</v>
      </c>
      <c r="AI22" s="33" t="e">
        <f>AH22/C22</f>
        <v>#REF!</v>
      </c>
      <c r="AJ22" s="30" t="s">
        <v>241</v>
      </c>
      <c r="AK22" s="31" t="e">
        <f>COUNTIFS(具体项目表!#REF!,B22,具体项目表!E:E,"续建")</f>
        <v>#REF!</v>
      </c>
      <c r="AL22" s="32" t="e">
        <f>SUMIFS(具体项目表!F:F,具体项目表!#REF!,B22,具体项目表!E:E,"续建")</f>
        <v>#REF!</v>
      </c>
      <c r="AM22" s="32" t="e">
        <f>SUMIFS(具体项目表!G:G,具体项目表!#REF!,B22,具体项目表!E:E,"续建")</f>
        <v>#REF!</v>
      </c>
      <c r="AN22" s="31" t="e">
        <f>COUNTIFS(具体项目表!#REF!,B22,具体项目表!E:E,"续建",具体项目表!#REF!,"是")</f>
        <v>#REF!</v>
      </c>
      <c r="AO22" s="33" t="e">
        <f>AN22/AK22</f>
        <v>#REF!</v>
      </c>
      <c r="AP22" s="32" t="e">
        <f>SUMIFS(具体项目表!H:H,具体项目表!#REF!,B22,具体项目表!E:E,"续建")</f>
        <v>#REF!</v>
      </c>
      <c r="AQ22" s="33" t="e">
        <f>AP22/AM22</f>
        <v>#REF!</v>
      </c>
      <c r="AR22" s="31" t="e">
        <f>COUNTIFS(具体项目表!#REF!,B22,具体项目表!I:I,"是",具体项目表!E:E,"续建")+COUNTIFS(具体项目表!#REF!,B22,具体项目表!I:I,"无需办理",具体项目表!E:E,"续建")</f>
        <v>#REF!</v>
      </c>
      <c r="AS22" s="33" t="e">
        <f>AR22/AK22</f>
        <v>#REF!</v>
      </c>
      <c r="AT22" s="39" t="e">
        <f>COUNTIFS(具体项目表!#REF!,B22,具体项目表!J:J,"是",具体项目表!E:E,"续建")+COUNTIFS(具体项目表!#REF!,B22,具体项目表!J:J,"无需办理",具体项目表!E:E,"续建")</f>
        <v>#REF!</v>
      </c>
      <c r="AU22" s="33" t="e">
        <f>AT22/AK22</f>
        <v>#REF!</v>
      </c>
      <c r="AV22" s="31" t="e">
        <f>COUNTIFS(具体项目表!#REF!,B22,具体项目表!K:K,"是",具体项目表!E:E,"续建")+COUNTIFS(具体项目表!#REF!,B22,具体项目表!K:K,"无需办理",具体项目表!E:E,"续建")</f>
        <v>#REF!</v>
      </c>
      <c r="AW22" s="33" t="e">
        <f>AV22/AK22</f>
        <v>#REF!</v>
      </c>
      <c r="AX22" s="39" t="e">
        <f>COUNTIFS(具体项目表!#REF!,B22,具体项目表!L:L,"是",具体项目表!E:E,"续建")+COUNTIFS(具体项目表!#REF!,B22,具体项目表!L:L,"无需办理",具体项目表!E:E,"续建")</f>
        <v>#REF!</v>
      </c>
      <c r="AY22" s="33" t="e">
        <f>AX22/AK22</f>
        <v>#REF!</v>
      </c>
      <c r="AZ22" s="39" t="e">
        <f>COUNTIFS(具体项目表!#REF!,B22,具体项目表!M:M,"是",具体项目表!E:E,"续建")+COUNTIFS(具体项目表!#REF!,B22,具体项目表!M:M,"无需办理",具体项目表!E:E,"续建")</f>
        <v>#REF!</v>
      </c>
      <c r="BA22" s="33" t="e">
        <f>AZ22/AK22</f>
        <v>#REF!</v>
      </c>
      <c r="BB22" s="31" t="e">
        <f>COUNTIFS(具体项目表!#REF!,B22,具体项目表!N:N,"是",具体项目表!E:E,"续建")+COUNTIFS(具体项目表!#REF!,B22,具体项目表!N:N,"无需办理",具体项目表!E:E,"续建")</f>
        <v>#REF!</v>
      </c>
      <c r="BC22" s="33" t="e">
        <f>BB22/AK22</f>
        <v>#REF!</v>
      </c>
      <c r="BD22" s="31" t="e">
        <f>COUNTIFS(具体项目表!#REF!,B22,具体项目表!O:O,"是",具体项目表!E:E,"续建")+COUNTIFS(具体项目表!#REF!,B22,具体项目表!O:O,"无需办理",具体项目表!E:E,"续建")</f>
        <v>#REF!</v>
      </c>
      <c r="BE22" s="33" t="e">
        <f>BD22/AK22</f>
        <v>#REF!</v>
      </c>
      <c r="BF22" s="31" t="e">
        <f>COUNTIFS(具体项目表!#REF!,B22,具体项目表!P:P,"是",具体项目表!E:E,"续建")+COUNTIFS(具体项目表!#REF!,B22,具体项目表!P:P,"无需办理",具体项目表!E:E,"续建")</f>
        <v>#REF!</v>
      </c>
      <c r="BG22" s="33" t="e">
        <f>BF22/AK22</f>
        <v>#REF!</v>
      </c>
      <c r="BH22" s="31" t="e">
        <f>COUNTIFS(具体项目表!#REF!,B22,具体项目表!Q:Q,"是",具体项目表!E:E,"续建")+COUNTIFS(具体项目表!#REF!,B22,具体项目表!Q:Q,"无需办理",具体项目表!E:E,"续建")</f>
        <v>#REF!</v>
      </c>
      <c r="BI22" s="33" t="e">
        <f>BH22/AK22</f>
        <v>#REF!</v>
      </c>
      <c r="BJ22" s="31" t="e">
        <f>COUNTIFS(具体项目表!#REF!,B22,具体项目表!R:R,"是",具体项目表!E:E,"续建")+COUNTIFS(具体项目表!#REF!,B22,具体项目表!R:R,"无需办理",具体项目表!E:E,"续建")</f>
        <v>#REF!</v>
      </c>
      <c r="BK22" s="33" t="e">
        <f>BJ22/AK22</f>
        <v>#REF!</v>
      </c>
      <c r="BL22" s="31" t="e">
        <f>COUNTIFS(具体项目表!#REF!,B22,具体项目表!S:S,"是",具体项目表!E:E,"续建")+COUNTIFS(具体项目表!#REF!,B22,具体项目表!S:S,"无需办理",具体项目表!E:E,"续建")</f>
        <v>#REF!</v>
      </c>
      <c r="BM22" s="33" t="e">
        <f>BL22/AK22</f>
        <v>#REF!</v>
      </c>
      <c r="BN22" s="31" t="e">
        <f>COUNTIFS(具体项目表!#REF!,B22,具体项目表!T:T,"是",具体项目表!E:E,"续建")+COUNTIFS(具体项目表!#REF!,B22,具体项目表!T:T,"无需办理",具体项目表!E:E,"续建")</f>
        <v>#REF!</v>
      </c>
      <c r="BO22" s="33" t="e">
        <f>BN22/AK22</f>
        <v>#REF!</v>
      </c>
      <c r="BP22" s="31" t="e">
        <f>COUNTIFS(具体项目表!#REF!,"0",具体项目表!#REF!,B22,具体项目表!E:E,"续建")</f>
        <v>#REF!</v>
      </c>
      <c r="BQ22" s="33" t="e">
        <f>BP22/AK22</f>
        <v>#REF!</v>
      </c>
      <c r="BR22" s="30" t="s">
        <v>241</v>
      </c>
      <c r="BS22" s="31" t="e">
        <f>COUNTIFS(具体项目表!#REF!,B22,具体项目表!E:E,"新建")</f>
        <v>#REF!</v>
      </c>
      <c r="BT22" s="32" t="e">
        <f>SUMIFS(具体项目表!F:F,具体项目表!#REF!,B22,具体项目表!E:E,"新建")</f>
        <v>#REF!</v>
      </c>
      <c r="BU22" s="32" t="e">
        <f>SUMIFS(具体项目表!G:G,具体项目表!#REF!,B22,具体项目表!E:E,"新建")</f>
        <v>#REF!</v>
      </c>
      <c r="BV22" s="31" t="e">
        <f>COUNTIFS(具体项目表!#REF!,B22,具体项目表!E:E,"新建",具体项目表!#REF!,"是")</f>
        <v>#REF!</v>
      </c>
      <c r="BW22" s="33" t="e">
        <f>BV22/BS22</f>
        <v>#REF!</v>
      </c>
      <c r="BX22" s="32" t="e">
        <f>SUMIFS(具体项目表!H:H,具体项目表!#REF!,B22,具体项目表!E:E,"新建")</f>
        <v>#REF!</v>
      </c>
      <c r="BY22" s="33" t="e">
        <f>BX22/BU22</f>
        <v>#REF!</v>
      </c>
      <c r="BZ22" s="31" t="e">
        <f>COUNTIFS(具体项目表!#REF!,B22,具体项目表!I:I,"是",具体项目表!E:E,"新建")+COUNTIFS(具体项目表!#REF!,B22,具体项目表!I:I,"无需办理",具体项目表!E:E,"新建")</f>
        <v>#REF!</v>
      </c>
      <c r="CA22" s="33" t="e">
        <f>BZ22/BS22</f>
        <v>#REF!</v>
      </c>
      <c r="CB22" s="39" t="e">
        <f>COUNTIFS(具体项目表!#REF!,B22,具体项目表!J:J,"是",具体项目表!E:E,"新建")+COUNTIFS(具体项目表!#REF!,B22,具体项目表!J:J,"无需办理",具体项目表!E:E,"新建")</f>
        <v>#REF!</v>
      </c>
      <c r="CC22" s="33" t="e">
        <f>CB22/BS22</f>
        <v>#REF!</v>
      </c>
      <c r="CD22" s="31" t="e">
        <f>COUNTIFS(具体项目表!#REF!,B22,具体项目表!K:K,"是",具体项目表!E:E,"新建")+COUNTIFS(具体项目表!#REF!,B22,具体项目表!K:K,"无需办理",具体项目表!E:E,"新建")</f>
        <v>#REF!</v>
      </c>
      <c r="CE22" s="33" t="e">
        <f>CD22/BS22</f>
        <v>#REF!</v>
      </c>
      <c r="CF22" s="39" t="e">
        <f>COUNTIFS(具体项目表!#REF!,B22,具体项目表!L:L,"是",具体项目表!E:E,"新建")+COUNTIFS(具体项目表!#REF!,B22,具体项目表!L:L,"无需办理",具体项目表!E:E,"新建")</f>
        <v>#REF!</v>
      </c>
      <c r="CG22" s="33" t="e">
        <f>CF22/BS22</f>
        <v>#REF!</v>
      </c>
      <c r="CH22" s="39" t="e">
        <f>COUNTIFS(具体项目表!#REF!,B22,具体项目表!M:M,"是",具体项目表!E:E,"新建")+COUNTIFS(具体项目表!#REF!,B22,具体项目表!M:M,"无需办理",具体项目表!E:E,"新建")</f>
        <v>#REF!</v>
      </c>
      <c r="CI22" s="33" t="e">
        <f>CH22/BS22</f>
        <v>#REF!</v>
      </c>
      <c r="CJ22" s="31" t="e">
        <f>COUNTIFS(具体项目表!#REF!,B22,具体项目表!N:N,"是",具体项目表!E:E,"新建")+COUNTIFS(具体项目表!#REF!,B22,具体项目表!N:N,"无需办理",具体项目表!E:E,"新建")</f>
        <v>#REF!</v>
      </c>
      <c r="CK22" s="33" t="e">
        <f>CJ22/BS22</f>
        <v>#REF!</v>
      </c>
      <c r="CL22" s="31" t="e">
        <f>COUNTIFS(具体项目表!#REF!,B22,具体项目表!O:O,"是",具体项目表!E:E,"新建")+COUNTIFS(具体项目表!#REF!,B22,具体项目表!O:O,"无需办理",具体项目表!E:E,"新建")</f>
        <v>#REF!</v>
      </c>
      <c r="CM22" s="33" t="e">
        <f>CL22/BS22</f>
        <v>#REF!</v>
      </c>
      <c r="CN22" s="31" t="e">
        <f>COUNTIFS(具体项目表!#REF!,B22,具体项目表!P:P,"是",具体项目表!E:E,"新建")+COUNTIFS(具体项目表!#REF!,B22,具体项目表!P:P,"无需办理",具体项目表!E:E,"新建")</f>
        <v>#REF!</v>
      </c>
      <c r="CO22" s="46" t="e">
        <f>CN22/BS22</f>
        <v>#REF!</v>
      </c>
      <c r="CP22" s="31" t="e">
        <f>COUNTIFS(具体项目表!#REF!,B22,具体项目表!Q:Q,"是",具体项目表!E:E,"新建")+COUNTIFS(具体项目表!#REF!,B22,具体项目表!Q:Q,"无需办理",具体项目表!E:E,"新建")</f>
        <v>#REF!</v>
      </c>
      <c r="CQ22" s="46" t="e">
        <f>CP22/BS22</f>
        <v>#REF!</v>
      </c>
      <c r="CR22" s="31" t="e">
        <f>COUNTIFS(具体项目表!#REF!,B22,具体项目表!R:R,"是",具体项目表!E:E,"新建")+COUNTIFS(具体项目表!#REF!,B22,具体项目表!R:R,"无需办理",具体项目表!E:E,"新建")</f>
        <v>#REF!</v>
      </c>
      <c r="CS22" s="33" t="e">
        <f>CR22/BS22</f>
        <v>#REF!</v>
      </c>
      <c r="CT22" s="31" t="e">
        <f>COUNTIFS(具体项目表!#REF!,B22,具体项目表!S:S,"是",具体项目表!E:E,"新建")+COUNTIFS(具体项目表!#REF!,B22,具体项目表!S:S,"无需办理",具体项目表!E:E,"新建")</f>
        <v>#REF!</v>
      </c>
      <c r="CU22" s="33" t="e">
        <f>CT22/BS22</f>
        <v>#REF!</v>
      </c>
      <c r="CV22" s="31" t="e">
        <f>COUNTIFS(具体项目表!#REF!,B22,具体项目表!T:T,"是",具体项目表!E:E,"新建")+COUNTIFS(具体项目表!#REF!,B22,具体项目表!T:T,"无需办理",具体项目表!E:E,"新建")</f>
        <v>#REF!</v>
      </c>
      <c r="CW22" s="33" t="e">
        <f>CV22/BS22</f>
        <v>#REF!</v>
      </c>
      <c r="CX22" s="31" t="e">
        <f>COUNTIFS(具体项目表!#REF!,"0",具体项目表!#REF!,B22,具体项目表!E:E,"新建")</f>
        <v>#REF!</v>
      </c>
      <c r="CY22" s="33" t="e">
        <f>CX22/BS22</f>
        <v>#REF!</v>
      </c>
      <c r="CZ22" s="57" t="e">
        <f>CX22-BS22</f>
        <v>#REF!</v>
      </c>
      <c r="DA22" t="e">
        <f>BZ22+CB22+CD22+CF22+CH22+CL22+CN22+CP22+CR22+CT22+CV22</f>
        <v>#REF!</v>
      </c>
      <c r="DC22" t="e">
        <f>BS22*11</f>
        <v>#REF!</v>
      </c>
      <c r="DD22" t="e">
        <f>DC22-DA22</f>
        <v>#REF!</v>
      </c>
      <c r="DE22" s="58" t="e">
        <f>DA22/DC22</f>
        <v>#REF!</v>
      </c>
    </row>
    <row r="23" ht="40" customHeight="1" spans="1:109">
      <c r="A23" s="30" t="s">
        <v>243</v>
      </c>
      <c r="B23" s="30" t="s">
        <v>244</v>
      </c>
      <c r="C23" s="31" t="e">
        <f>AK23+BS23</f>
        <v>#REF!</v>
      </c>
      <c r="D23" s="32" t="e">
        <f>AL23+BT23</f>
        <v>#REF!</v>
      </c>
      <c r="E23" s="32" t="e">
        <f>AM23+BU23</f>
        <v>#REF!</v>
      </c>
      <c r="F23" s="31" t="e">
        <f>AN23+BV23</f>
        <v>#REF!</v>
      </c>
      <c r="G23" s="33" t="e">
        <f>F23/C23</f>
        <v>#REF!</v>
      </c>
      <c r="H23" s="32" t="e">
        <f>AP23+BX23</f>
        <v>#REF!</v>
      </c>
      <c r="I23" s="33" t="e">
        <f>H23/E23</f>
        <v>#REF!</v>
      </c>
      <c r="J23" s="31" t="e">
        <f>AR23+BZ23</f>
        <v>#REF!</v>
      </c>
      <c r="K23" s="33" t="e">
        <f>J23/C23</f>
        <v>#REF!</v>
      </c>
      <c r="L23" s="39" t="e">
        <f>AT23+CB23</f>
        <v>#REF!</v>
      </c>
      <c r="M23" s="33" t="e">
        <f>L23/C23</f>
        <v>#REF!</v>
      </c>
      <c r="N23" s="31" t="e">
        <f>AV23+CD23</f>
        <v>#REF!</v>
      </c>
      <c r="O23" s="33" t="e">
        <f>N23/C23</f>
        <v>#REF!</v>
      </c>
      <c r="P23" s="39" t="e">
        <f>AX23+CF23</f>
        <v>#REF!</v>
      </c>
      <c r="Q23" s="33" t="e">
        <f>P23/C23</f>
        <v>#REF!</v>
      </c>
      <c r="R23" s="39" t="e">
        <f>AZ23+CH23</f>
        <v>#REF!</v>
      </c>
      <c r="S23" s="33" t="e">
        <f>R23/C23</f>
        <v>#REF!</v>
      </c>
      <c r="T23" s="31" t="e">
        <f>BB23+CJ23</f>
        <v>#REF!</v>
      </c>
      <c r="U23" s="33" t="e">
        <f>T23/C23</f>
        <v>#REF!</v>
      </c>
      <c r="V23" s="31" t="e">
        <f>BD23+CL23</f>
        <v>#REF!</v>
      </c>
      <c r="W23" s="33" t="e">
        <f>V23/C23</f>
        <v>#REF!</v>
      </c>
      <c r="X23" s="31" t="e">
        <f>BF23+CN23</f>
        <v>#REF!</v>
      </c>
      <c r="Y23" s="33" t="e">
        <f>X23/C23</f>
        <v>#REF!</v>
      </c>
      <c r="Z23" s="31" t="e">
        <f>BH23+CP23</f>
        <v>#REF!</v>
      </c>
      <c r="AA23" s="33" t="e">
        <f>Z23/C23</f>
        <v>#REF!</v>
      </c>
      <c r="AB23" s="31" t="e">
        <f>BJ23+CR23</f>
        <v>#REF!</v>
      </c>
      <c r="AC23" s="33" t="e">
        <f>AB23/C23</f>
        <v>#REF!</v>
      </c>
      <c r="AD23" s="31" t="e">
        <f>BL23+CT23</f>
        <v>#REF!</v>
      </c>
      <c r="AE23" s="33" t="e">
        <f>AD23/C23</f>
        <v>#REF!</v>
      </c>
      <c r="AF23" s="31" t="e">
        <f>BN23+CV23</f>
        <v>#REF!</v>
      </c>
      <c r="AG23" s="33" t="e">
        <f>AF23/C23</f>
        <v>#REF!</v>
      </c>
      <c r="AH23" s="34" t="e">
        <f>BP23+CX23</f>
        <v>#REF!</v>
      </c>
      <c r="AI23" s="33" t="e">
        <f>AH23/C23</f>
        <v>#REF!</v>
      </c>
      <c r="AJ23" s="30" t="s">
        <v>243</v>
      </c>
      <c r="AK23" s="31" t="e">
        <f>COUNTIFS(具体项目表!#REF!,B23,具体项目表!E:E,"续建")</f>
        <v>#REF!</v>
      </c>
      <c r="AL23" s="32" t="e">
        <f>SUMIFS(具体项目表!F:F,具体项目表!#REF!,B23,具体项目表!E:E,"续建")</f>
        <v>#REF!</v>
      </c>
      <c r="AM23" s="32" t="e">
        <f>SUMIFS(具体项目表!G:G,具体项目表!#REF!,B23,具体项目表!E:E,"续建")</f>
        <v>#REF!</v>
      </c>
      <c r="AN23" s="31" t="e">
        <f>COUNTIFS(具体项目表!#REF!,B23,具体项目表!E:E,"续建",具体项目表!#REF!,"是")</f>
        <v>#REF!</v>
      </c>
      <c r="AO23" s="33" t="e">
        <f>AN23/AK23</f>
        <v>#REF!</v>
      </c>
      <c r="AP23" s="32" t="e">
        <f>SUMIFS(具体项目表!H:H,具体项目表!#REF!,B23,具体项目表!E:E,"续建")</f>
        <v>#REF!</v>
      </c>
      <c r="AQ23" s="33" t="e">
        <f>AP23/AM23</f>
        <v>#REF!</v>
      </c>
      <c r="AR23" s="31" t="e">
        <f>COUNTIFS(具体项目表!#REF!,B23,具体项目表!I:I,"是",具体项目表!E:E,"续建")+COUNTIFS(具体项目表!#REF!,B23,具体项目表!I:I,"无需办理",具体项目表!E:E,"续建")</f>
        <v>#REF!</v>
      </c>
      <c r="AS23" s="33" t="e">
        <f>AR23/AK23</f>
        <v>#REF!</v>
      </c>
      <c r="AT23" s="39" t="e">
        <f>COUNTIFS(具体项目表!#REF!,B23,具体项目表!J:J,"是",具体项目表!E:E,"续建")+COUNTIFS(具体项目表!#REF!,B23,具体项目表!J:J,"无需办理",具体项目表!E:E,"续建")</f>
        <v>#REF!</v>
      </c>
      <c r="AU23" s="33" t="e">
        <f>AT23/AK23</f>
        <v>#REF!</v>
      </c>
      <c r="AV23" s="31" t="e">
        <f>COUNTIFS(具体项目表!#REF!,B23,具体项目表!K:K,"是",具体项目表!E:E,"续建")+COUNTIFS(具体项目表!#REF!,B23,具体项目表!K:K,"无需办理",具体项目表!E:E,"续建")</f>
        <v>#REF!</v>
      </c>
      <c r="AW23" s="33" t="e">
        <f>AV23/AK23</f>
        <v>#REF!</v>
      </c>
      <c r="AX23" s="39" t="e">
        <f>COUNTIFS(具体项目表!#REF!,B23,具体项目表!L:L,"是",具体项目表!E:E,"续建")+COUNTIFS(具体项目表!#REF!,B23,具体项目表!L:L,"无需办理",具体项目表!E:E,"续建")</f>
        <v>#REF!</v>
      </c>
      <c r="AY23" s="33" t="e">
        <f>AX23/AK23</f>
        <v>#REF!</v>
      </c>
      <c r="AZ23" s="39" t="e">
        <f>COUNTIFS(具体项目表!#REF!,B23,具体项目表!M:M,"是",具体项目表!E:E,"续建")+COUNTIFS(具体项目表!#REF!,B23,具体项目表!M:M,"无需办理",具体项目表!E:E,"续建")</f>
        <v>#REF!</v>
      </c>
      <c r="BA23" s="33" t="e">
        <f>AZ23/AK23</f>
        <v>#REF!</v>
      </c>
      <c r="BB23" s="31" t="e">
        <f>COUNTIFS(具体项目表!#REF!,B23,具体项目表!N:N,"是",具体项目表!E:E,"续建")+COUNTIFS(具体项目表!#REF!,B23,具体项目表!N:N,"无需办理",具体项目表!E:E,"续建")</f>
        <v>#REF!</v>
      </c>
      <c r="BC23" s="33" t="e">
        <f>BB23/AK23</f>
        <v>#REF!</v>
      </c>
      <c r="BD23" s="31" t="e">
        <f>COUNTIFS(具体项目表!#REF!,B23,具体项目表!O:O,"是",具体项目表!E:E,"续建")+COUNTIFS(具体项目表!#REF!,B23,具体项目表!O:O,"无需办理",具体项目表!E:E,"续建")</f>
        <v>#REF!</v>
      </c>
      <c r="BE23" s="33" t="e">
        <f>BD23/AK23</f>
        <v>#REF!</v>
      </c>
      <c r="BF23" s="31" t="e">
        <f>COUNTIFS(具体项目表!#REF!,B23,具体项目表!P:P,"是",具体项目表!E:E,"续建")+COUNTIFS(具体项目表!#REF!,B23,具体项目表!P:P,"无需办理",具体项目表!E:E,"续建")</f>
        <v>#REF!</v>
      </c>
      <c r="BG23" s="33" t="e">
        <f>BF23/AK23</f>
        <v>#REF!</v>
      </c>
      <c r="BH23" s="31" t="e">
        <f>COUNTIFS(具体项目表!#REF!,B23,具体项目表!Q:Q,"是",具体项目表!E:E,"续建")+COUNTIFS(具体项目表!#REF!,B23,具体项目表!Q:Q,"无需办理",具体项目表!E:E,"续建")</f>
        <v>#REF!</v>
      </c>
      <c r="BI23" s="33" t="e">
        <f>BH23/AK23</f>
        <v>#REF!</v>
      </c>
      <c r="BJ23" s="31" t="e">
        <f>COUNTIFS(具体项目表!#REF!,B23,具体项目表!R:R,"是",具体项目表!E:E,"续建")+COUNTIFS(具体项目表!#REF!,B23,具体项目表!R:R,"无需办理",具体项目表!E:E,"续建")</f>
        <v>#REF!</v>
      </c>
      <c r="BK23" s="33" t="e">
        <f>BJ23/AK23</f>
        <v>#REF!</v>
      </c>
      <c r="BL23" s="31" t="e">
        <f>COUNTIFS(具体项目表!#REF!,B23,具体项目表!S:S,"是",具体项目表!E:E,"续建")+COUNTIFS(具体项目表!#REF!,B23,具体项目表!S:S,"无需办理",具体项目表!E:E,"续建")</f>
        <v>#REF!</v>
      </c>
      <c r="BM23" s="33" t="e">
        <f>BL23/AK23</f>
        <v>#REF!</v>
      </c>
      <c r="BN23" s="31" t="e">
        <f>COUNTIFS(具体项目表!#REF!,B23,具体项目表!T:T,"是",具体项目表!E:E,"续建")+COUNTIFS(具体项目表!#REF!,B23,具体项目表!T:T,"无需办理",具体项目表!E:E,"续建")</f>
        <v>#REF!</v>
      </c>
      <c r="BO23" s="33" t="e">
        <f>BN23/AK23</f>
        <v>#REF!</v>
      </c>
      <c r="BP23" s="31" t="e">
        <f>COUNTIFS(具体项目表!#REF!,"0",具体项目表!#REF!,B23,具体项目表!E:E,"续建")</f>
        <v>#REF!</v>
      </c>
      <c r="BQ23" s="33" t="e">
        <f>BP23/AK23</f>
        <v>#REF!</v>
      </c>
      <c r="BR23" s="30" t="s">
        <v>243</v>
      </c>
      <c r="BS23" s="31" t="e">
        <f>COUNTIFS(具体项目表!#REF!,B23,具体项目表!E:E,"新建")</f>
        <v>#REF!</v>
      </c>
      <c r="BT23" s="32" t="e">
        <f>SUMIFS(具体项目表!F:F,具体项目表!#REF!,B23,具体项目表!E:E,"新建")</f>
        <v>#REF!</v>
      </c>
      <c r="BU23" s="32" t="e">
        <f>SUMIFS(具体项目表!G:G,具体项目表!#REF!,B23,具体项目表!E:E,"新建")</f>
        <v>#REF!</v>
      </c>
      <c r="BV23" s="31" t="e">
        <f>COUNTIFS(具体项目表!#REF!,B23,具体项目表!E:E,"新建",具体项目表!#REF!,"是")</f>
        <v>#REF!</v>
      </c>
      <c r="BW23" s="33" t="e">
        <f>BV23/BS23</f>
        <v>#REF!</v>
      </c>
      <c r="BX23" s="32" t="e">
        <f>SUMIFS(具体项目表!H:H,具体项目表!#REF!,B23,具体项目表!E:E,"新建")</f>
        <v>#REF!</v>
      </c>
      <c r="BY23" s="33" t="e">
        <f>BX23/BU23</f>
        <v>#REF!</v>
      </c>
      <c r="BZ23" s="31" t="e">
        <f>COUNTIFS(具体项目表!#REF!,B23,具体项目表!I:I,"是",具体项目表!E:E,"新建")+COUNTIFS(具体项目表!#REF!,B23,具体项目表!I:I,"无需办理",具体项目表!E:E,"新建")</f>
        <v>#REF!</v>
      </c>
      <c r="CA23" s="33" t="e">
        <f>BZ23/BS23</f>
        <v>#REF!</v>
      </c>
      <c r="CB23" s="39" t="e">
        <f>COUNTIFS(具体项目表!#REF!,B23,具体项目表!J:J,"是",具体项目表!E:E,"新建")+COUNTIFS(具体项目表!#REF!,B23,具体项目表!J:J,"无需办理",具体项目表!E:E,"新建")</f>
        <v>#REF!</v>
      </c>
      <c r="CC23" s="33" t="e">
        <f>CB23/BS23</f>
        <v>#REF!</v>
      </c>
      <c r="CD23" s="31" t="e">
        <f>COUNTIFS(具体项目表!#REF!,B23,具体项目表!K:K,"是",具体项目表!E:E,"新建")+COUNTIFS(具体项目表!#REF!,B23,具体项目表!K:K,"无需办理",具体项目表!E:E,"新建")</f>
        <v>#REF!</v>
      </c>
      <c r="CE23" s="33" t="e">
        <f>CD23/BS23</f>
        <v>#REF!</v>
      </c>
      <c r="CF23" s="39" t="e">
        <f>COUNTIFS(具体项目表!#REF!,B23,具体项目表!L:L,"是",具体项目表!E:E,"新建")+COUNTIFS(具体项目表!#REF!,B23,具体项目表!L:L,"无需办理",具体项目表!E:E,"新建")</f>
        <v>#REF!</v>
      </c>
      <c r="CG23" s="33" t="e">
        <f>CF23/BS23</f>
        <v>#REF!</v>
      </c>
      <c r="CH23" s="39" t="e">
        <f>COUNTIFS(具体项目表!#REF!,B23,具体项目表!M:M,"是",具体项目表!E:E,"新建")+COUNTIFS(具体项目表!#REF!,B23,具体项目表!M:M,"无需办理",具体项目表!E:E,"新建")</f>
        <v>#REF!</v>
      </c>
      <c r="CI23" s="33" t="e">
        <f>CH23/BS23</f>
        <v>#REF!</v>
      </c>
      <c r="CJ23" s="31" t="e">
        <f>COUNTIFS(具体项目表!#REF!,B23,具体项目表!N:N,"是",具体项目表!E:E,"新建")+COUNTIFS(具体项目表!#REF!,B23,具体项目表!N:N,"无需办理",具体项目表!E:E,"新建")</f>
        <v>#REF!</v>
      </c>
      <c r="CK23" s="33" t="e">
        <f>CJ23/BS23</f>
        <v>#REF!</v>
      </c>
      <c r="CL23" s="31" t="e">
        <f>COUNTIFS(具体项目表!#REF!,B23,具体项目表!O:O,"是",具体项目表!E:E,"新建")+COUNTIFS(具体项目表!#REF!,B23,具体项目表!O:O,"无需办理",具体项目表!E:E,"新建")</f>
        <v>#REF!</v>
      </c>
      <c r="CM23" s="33" t="e">
        <f>CL23/BS23</f>
        <v>#REF!</v>
      </c>
      <c r="CN23" s="31" t="e">
        <f>COUNTIFS(具体项目表!#REF!,B23,具体项目表!P:P,"是",具体项目表!E:E,"新建")+COUNTIFS(具体项目表!#REF!,B23,具体项目表!P:P,"无需办理",具体项目表!E:E,"新建")</f>
        <v>#REF!</v>
      </c>
      <c r="CO23" s="46" t="e">
        <f>CN23/BS23</f>
        <v>#REF!</v>
      </c>
      <c r="CP23" s="31" t="e">
        <f>COUNTIFS(具体项目表!#REF!,B23,具体项目表!Q:Q,"是",具体项目表!E:E,"新建")+COUNTIFS(具体项目表!#REF!,B23,具体项目表!Q:Q,"无需办理",具体项目表!E:E,"新建")</f>
        <v>#REF!</v>
      </c>
      <c r="CQ23" s="46" t="e">
        <f>CP23/BS23</f>
        <v>#REF!</v>
      </c>
      <c r="CR23" s="31" t="e">
        <f>COUNTIFS(具体项目表!#REF!,B23,具体项目表!R:R,"是",具体项目表!E:E,"新建")+COUNTIFS(具体项目表!#REF!,B23,具体项目表!R:R,"无需办理",具体项目表!E:E,"新建")</f>
        <v>#REF!</v>
      </c>
      <c r="CS23" s="33" t="e">
        <f>CR23/BS23</f>
        <v>#REF!</v>
      </c>
      <c r="CT23" s="31" t="e">
        <f>COUNTIFS(具体项目表!#REF!,B23,具体项目表!S:S,"是",具体项目表!E:E,"新建")+COUNTIFS(具体项目表!#REF!,B23,具体项目表!S:S,"无需办理",具体项目表!E:E,"新建")</f>
        <v>#REF!</v>
      </c>
      <c r="CU23" s="33" t="e">
        <f>CT23/BS23</f>
        <v>#REF!</v>
      </c>
      <c r="CV23" s="31" t="e">
        <f>COUNTIFS(具体项目表!#REF!,B23,具体项目表!T:T,"是",具体项目表!E:E,"新建")+COUNTIFS(具体项目表!#REF!,B23,具体项目表!T:T,"无需办理",具体项目表!E:E,"新建")</f>
        <v>#REF!</v>
      </c>
      <c r="CW23" s="33" t="e">
        <f>CV23/BS23</f>
        <v>#REF!</v>
      </c>
      <c r="CX23" s="31" t="e">
        <f>COUNTIFS(具体项目表!#REF!,"0",具体项目表!#REF!,B23,具体项目表!E:E,"新建")</f>
        <v>#REF!</v>
      </c>
      <c r="CY23" s="33" t="e">
        <f>CX23/BS23</f>
        <v>#REF!</v>
      </c>
      <c r="CZ23" s="57" t="e">
        <f>CX23-BS23</f>
        <v>#REF!</v>
      </c>
      <c r="DA23" t="e">
        <f>BZ23+CB23+CD23+CF23+CH23+CL23+CN23+CP23+CR23+CT23+CV23</f>
        <v>#REF!</v>
      </c>
      <c r="DC23" t="e">
        <f>BS23*11</f>
        <v>#REF!</v>
      </c>
      <c r="DD23" t="e">
        <f>DC23-DA23</f>
        <v>#REF!</v>
      </c>
      <c r="DE23" s="58" t="e">
        <f>DA23/DC23</f>
        <v>#REF!</v>
      </c>
    </row>
    <row r="24" ht="40" customHeight="1" spans="1:109">
      <c r="A24" s="16" t="s">
        <v>245</v>
      </c>
      <c r="B24" s="30"/>
      <c r="C24" s="31" t="e">
        <f>SUM(C17:C23)</f>
        <v>#REF!</v>
      </c>
      <c r="D24" s="32" t="e">
        <f>SUM(D17:D23)</f>
        <v>#REF!</v>
      </c>
      <c r="E24" s="32" t="e">
        <f>SUM(E17:E23)</f>
        <v>#REF!</v>
      </c>
      <c r="F24" s="31" t="e">
        <f>SUM(F17:F23)</f>
        <v>#REF!</v>
      </c>
      <c r="G24" s="33" t="e">
        <f>F24/C24</f>
        <v>#REF!</v>
      </c>
      <c r="H24" s="32" t="e">
        <f>SUM(H17:H23)</f>
        <v>#REF!</v>
      </c>
      <c r="I24" s="33" t="e">
        <f>H24/E24</f>
        <v>#REF!</v>
      </c>
      <c r="J24" s="31" t="e">
        <f>SUM(J17:J23)</f>
        <v>#REF!</v>
      </c>
      <c r="K24" s="33" t="e">
        <f>J24/C24</f>
        <v>#REF!</v>
      </c>
      <c r="L24" s="39" t="e">
        <f>SUM(L17:L23)</f>
        <v>#REF!</v>
      </c>
      <c r="M24" s="33" t="e">
        <f>L24/C24</f>
        <v>#REF!</v>
      </c>
      <c r="N24" s="31" t="e">
        <f>SUM(N17:N23)</f>
        <v>#REF!</v>
      </c>
      <c r="O24" s="33" t="e">
        <f>N24/C24</f>
        <v>#REF!</v>
      </c>
      <c r="P24" s="39" t="e">
        <f>SUM(P17:P23)</f>
        <v>#REF!</v>
      </c>
      <c r="Q24" s="33" t="e">
        <f>P24/C24</f>
        <v>#REF!</v>
      </c>
      <c r="R24" s="39" t="e">
        <f>SUM(R17:R23)</f>
        <v>#REF!</v>
      </c>
      <c r="S24" s="33" t="e">
        <f>R24/C24</f>
        <v>#REF!</v>
      </c>
      <c r="T24" s="31" t="e">
        <f>SUM(T17:T23)</f>
        <v>#REF!</v>
      </c>
      <c r="U24" s="33" t="e">
        <f>T24/C24</f>
        <v>#REF!</v>
      </c>
      <c r="V24" s="31" t="e">
        <f>SUM(V17:V23)</f>
        <v>#REF!</v>
      </c>
      <c r="W24" s="33" t="e">
        <f>V24/C24</f>
        <v>#REF!</v>
      </c>
      <c r="X24" s="31" t="e">
        <f>SUM(X17:X23)</f>
        <v>#REF!</v>
      </c>
      <c r="Y24" s="33" t="e">
        <f>X24/C24</f>
        <v>#REF!</v>
      </c>
      <c r="Z24" s="31" t="e">
        <f>SUM(Z17:Z23)</f>
        <v>#REF!</v>
      </c>
      <c r="AA24" s="33" t="e">
        <f>Z24/C24</f>
        <v>#REF!</v>
      </c>
      <c r="AB24" s="31" t="e">
        <f>SUM(AB17:AB23)</f>
        <v>#REF!</v>
      </c>
      <c r="AC24" s="33" t="e">
        <f>AB24/C24</f>
        <v>#REF!</v>
      </c>
      <c r="AD24" s="31" t="e">
        <f>SUM(AD17:AD23)</f>
        <v>#REF!</v>
      </c>
      <c r="AE24" s="33" t="e">
        <f>AD24/C24</f>
        <v>#REF!</v>
      </c>
      <c r="AF24" s="31" t="e">
        <f>SUM(AF17:AF23)</f>
        <v>#REF!</v>
      </c>
      <c r="AG24" s="33" t="e">
        <f>AF24/C24</f>
        <v>#REF!</v>
      </c>
      <c r="AH24" s="34" t="e">
        <f>BP24+CX24</f>
        <v>#REF!</v>
      </c>
      <c r="AI24" s="33" t="e">
        <f>AH24/C24</f>
        <v>#REF!</v>
      </c>
      <c r="AJ24" s="55" t="s">
        <v>245</v>
      </c>
      <c r="AK24" s="31" t="e">
        <f>SUM(AK17:AK23)</f>
        <v>#REF!</v>
      </c>
      <c r="AL24" s="32" t="e">
        <f>SUM(AL17:AL23)</f>
        <v>#REF!</v>
      </c>
      <c r="AM24" s="32" t="e">
        <f>SUM(AM17:AM23)</f>
        <v>#REF!</v>
      </c>
      <c r="AN24" s="31" t="e">
        <f>SUM(AN17:AN23)</f>
        <v>#REF!</v>
      </c>
      <c r="AO24" s="33" t="e">
        <f>AN24/AK24</f>
        <v>#REF!</v>
      </c>
      <c r="AP24" s="32" t="e">
        <f>SUM(AP17:AP23)</f>
        <v>#REF!</v>
      </c>
      <c r="AQ24" s="33" t="e">
        <f>AP24/AM24</f>
        <v>#REF!</v>
      </c>
      <c r="AR24" s="31" t="e">
        <f>SUM(AR17:AR23)</f>
        <v>#REF!</v>
      </c>
      <c r="AS24" s="33" t="e">
        <f>AR24/AK24</f>
        <v>#REF!</v>
      </c>
      <c r="AT24" s="39" t="e">
        <f>SUM(AT17:AT23)</f>
        <v>#REF!</v>
      </c>
      <c r="AU24" s="33" t="e">
        <f>AT24/AK24</f>
        <v>#REF!</v>
      </c>
      <c r="AV24" s="31" t="e">
        <f>SUM(AV17:AV23)</f>
        <v>#REF!</v>
      </c>
      <c r="AW24" s="33" t="e">
        <f>AV24/AK24</f>
        <v>#REF!</v>
      </c>
      <c r="AX24" s="39" t="e">
        <f>SUM(AX17:AX23)</f>
        <v>#REF!</v>
      </c>
      <c r="AY24" s="33" t="e">
        <f>AX24/AK24</f>
        <v>#REF!</v>
      </c>
      <c r="AZ24" s="39" t="e">
        <f>SUM(AZ17:AZ23)</f>
        <v>#REF!</v>
      </c>
      <c r="BA24" s="33" t="e">
        <f>AZ24/AK24</f>
        <v>#REF!</v>
      </c>
      <c r="BB24" s="31" t="e">
        <f>SUM(BB17:BB23)</f>
        <v>#REF!</v>
      </c>
      <c r="BC24" s="33" t="e">
        <f>BB24/AK24</f>
        <v>#REF!</v>
      </c>
      <c r="BD24" s="31" t="e">
        <f>SUM(BD17:BD23)</f>
        <v>#REF!</v>
      </c>
      <c r="BE24" s="33" t="e">
        <f>BD24/AK24</f>
        <v>#REF!</v>
      </c>
      <c r="BF24" s="31" t="e">
        <f>SUM(BF17:BF23)</f>
        <v>#REF!</v>
      </c>
      <c r="BG24" s="33" t="e">
        <f>BF24/AK24</f>
        <v>#REF!</v>
      </c>
      <c r="BH24" s="31" t="e">
        <f>SUM(BH17:BH23)</f>
        <v>#REF!</v>
      </c>
      <c r="BI24" s="33" t="e">
        <f>BH24/AK24</f>
        <v>#REF!</v>
      </c>
      <c r="BJ24" s="31" t="e">
        <f>SUM(BJ17:BJ23)</f>
        <v>#REF!</v>
      </c>
      <c r="BK24" s="33" t="e">
        <f>BJ24/AK24</f>
        <v>#REF!</v>
      </c>
      <c r="BL24" s="31" t="e">
        <f>SUM(BL17:BL23)</f>
        <v>#REF!</v>
      </c>
      <c r="BM24" s="33" t="e">
        <f>BL24/AK24</f>
        <v>#REF!</v>
      </c>
      <c r="BN24" s="31" t="e">
        <f>SUM(BN17:BN23)</f>
        <v>#REF!</v>
      </c>
      <c r="BO24" s="33" t="e">
        <f>BN24/AK24</f>
        <v>#REF!</v>
      </c>
      <c r="BP24" s="31" t="e">
        <f>SUM(BP17:BP23)</f>
        <v>#REF!</v>
      </c>
      <c r="BQ24" s="33" t="e">
        <f>BP24/AK24</f>
        <v>#REF!</v>
      </c>
      <c r="BR24" s="55" t="s">
        <v>245</v>
      </c>
      <c r="BS24" s="31" t="e">
        <f>SUM(BS17:BS23)</f>
        <v>#REF!</v>
      </c>
      <c r="BT24" s="32" t="e">
        <f>SUM(BT17:BT23)</f>
        <v>#REF!</v>
      </c>
      <c r="BU24" s="32" t="e">
        <f>SUM(BU17:BU23)</f>
        <v>#REF!</v>
      </c>
      <c r="BV24" s="31" t="e">
        <f>SUM(BV17:BV23)</f>
        <v>#REF!</v>
      </c>
      <c r="BW24" s="33" t="e">
        <f>BV24/BS24</f>
        <v>#REF!</v>
      </c>
      <c r="BX24" s="32" t="e">
        <f>SUM(BX17:BX23)</f>
        <v>#REF!</v>
      </c>
      <c r="BY24" s="33" t="e">
        <f>BX24/BU24</f>
        <v>#REF!</v>
      </c>
      <c r="BZ24" s="31" t="e">
        <f>SUM(BZ17:BZ23)</f>
        <v>#REF!</v>
      </c>
      <c r="CA24" s="33" t="e">
        <f>BZ24/BS24</f>
        <v>#REF!</v>
      </c>
      <c r="CB24" s="39" t="e">
        <f>SUM(CB17:CB23)</f>
        <v>#REF!</v>
      </c>
      <c r="CC24" s="33" t="e">
        <f>CB24/BS24</f>
        <v>#REF!</v>
      </c>
      <c r="CD24" s="31" t="e">
        <f>SUM(CD17:CD23)</f>
        <v>#REF!</v>
      </c>
      <c r="CE24" s="33" t="e">
        <f>CD24/BS24</f>
        <v>#REF!</v>
      </c>
      <c r="CF24" s="39" t="e">
        <f>SUM(CF17:CF23)</f>
        <v>#REF!</v>
      </c>
      <c r="CG24" s="33" t="e">
        <f>CF24/BS24</f>
        <v>#REF!</v>
      </c>
      <c r="CH24" s="39" t="e">
        <f>SUM(CH17:CH23)</f>
        <v>#REF!</v>
      </c>
      <c r="CI24" s="33" t="e">
        <f>CH24/BS24</f>
        <v>#REF!</v>
      </c>
      <c r="CJ24" s="31" t="e">
        <f>SUM(CJ17:CJ23)</f>
        <v>#REF!</v>
      </c>
      <c r="CK24" s="33" t="e">
        <f>CJ24/BS24</f>
        <v>#REF!</v>
      </c>
      <c r="CL24" s="31" t="e">
        <f>SUM(CL17:CL23)</f>
        <v>#REF!</v>
      </c>
      <c r="CM24" s="33" t="e">
        <f>CL24/BS24</f>
        <v>#REF!</v>
      </c>
      <c r="CN24" s="31" t="e">
        <f>SUM(CN17:CN23)</f>
        <v>#REF!</v>
      </c>
      <c r="CO24" s="46" t="e">
        <f>CN24/BS24</f>
        <v>#REF!</v>
      </c>
      <c r="CP24" s="31" t="e">
        <f>SUM(CP17:CP23)</f>
        <v>#REF!</v>
      </c>
      <c r="CQ24" s="46" t="e">
        <f>CP24/BS24</f>
        <v>#REF!</v>
      </c>
      <c r="CR24" s="31" t="e">
        <f>SUM(CR17:CR23)</f>
        <v>#REF!</v>
      </c>
      <c r="CS24" s="33" t="e">
        <f>CR24/BS24</f>
        <v>#REF!</v>
      </c>
      <c r="CT24" s="31" t="e">
        <f>SUM(CT17:CT23)</f>
        <v>#REF!</v>
      </c>
      <c r="CU24" s="33" t="e">
        <f>CT24/BS24</f>
        <v>#REF!</v>
      </c>
      <c r="CV24" s="31" t="e">
        <f>SUM(CV17:CV23)</f>
        <v>#REF!</v>
      </c>
      <c r="CW24" s="33" t="e">
        <f>CV24/BS24</f>
        <v>#REF!</v>
      </c>
      <c r="CX24" s="31" t="e">
        <f>SUM(CX17:CX23)</f>
        <v>#REF!</v>
      </c>
      <c r="CY24" s="33" t="e">
        <f>CX24/BS24</f>
        <v>#REF!</v>
      </c>
      <c r="CZ24" s="57" t="e">
        <f>CX24-BS24</f>
        <v>#REF!</v>
      </c>
      <c r="DA24" t="e">
        <f>BZ24+CB24+CD24+CF24+CH24+CL24+CN24+CP24+CR24+CT24+CV24</f>
        <v>#REF!</v>
      </c>
      <c r="DC24" t="e">
        <f>BS24*11</f>
        <v>#REF!</v>
      </c>
      <c r="DD24" t="e">
        <f>DC24-DA24</f>
        <v>#REF!</v>
      </c>
      <c r="DE24" s="58" t="e">
        <f>DA24/DC24</f>
        <v>#REF!</v>
      </c>
    </row>
  </sheetData>
  <autoFilter xmlns:etc="http://www.wps.cn/officeDocument/2017/etCustomData" ref="A1:AG24" etc:filterBottomFollowUsedRange="0">
    <extLst/>
  </autoFilter>
  <mergeCells count="54">
    <mergeCell ref="A2:AG2"/>
    <mergeCell ref="AJ2:BO2"/>
    <mergeCell ref="BR2:CW2"/>
    <mergeCell ref="A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AJ4:AJ5"/>
    <mergeCell ref="BR4:BR5"/>
  </mergeCells>
  <printOptions horizontalCentered="1"/>
  <pageMargins left="0.590277777777778" right="0.590277777777778" top="0.590277777777778" bottom="0.511805555555556" header="0.507638888888889" footer="0.507638888888889"/>
  <pageSetup paperSize="9" scale="10" fitToHeight="0" orientation="portrait"/>
  <headerFooter alignWithMargins="0" scaleWithDoc="0"/>
  <colBreaks count="2" manualBreakCount="2">
    <brk id="35" max="23" man="1"/>
    <brk id="69" max="2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13"/>
  <sheetViews>
    <sheetView view="pageBreakPreview" zoomScale="70" zoomScaleNormal="100" workbookViewId="0">
      <selection activeCell="A195" sqref="$A195:$XFD195"/>
    </sheetView>
  </sheetViews>
  <sheetFormatPr defaultColWidth="9" defaultRowHeight="14.25"/>
  <cols>
    <col min="1" max="1" width="8.66666666666667" customWidth="1"/>
    <col min="2" max="2" width="8.66666666666667" hidden="1" customWidth="1"/>
    <col min="3" max="103" width="8.66666666666667" customWidth="1"/>
  </cols>
  <sheetData>
    <row r="1" ht="18.75" spans="2:2">
      <c r="B1" s="25"/>
    </row>
    <row r="2" s="23" customFormat="1" ht="25" customHeight="1" spans="2:260">
      <c r="B2" s="26" t="s">
        <v>246</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41" t="s">
        <v>247</v>
      </c>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t="s">
        <v>248</v>
      </c>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row>
    <row r="3" s="24" customFormat="1" ht="15" customHeight="1" spans="2:102">
      <c r="B3" s="27"/>
      <c r="C3" s="28"/>
      <c r="D3" s="28"/>
      <c r="E3" s="28"/>
      <c r="F3" s="28"/>
      <c r="G3" s="28"/>
      <c r="H3" s="28"/>
      <c r="I3" s="28"/>
      <c r="J3" s="36"/>
      <c r="K3" s="36"/>
      <c r="L3" s="36"/>
      <c r="M3" s="36"/>
      <c r="N3" s="36"/>
      <c r="O3" s="36"/>
      <c r="P3" s="36"/>
      <c r="Q3" s="36"/>
      <c r="R3" s="36"/>
      <c r="S3" s="36"/>
      <c r="T3" s="36"/>
      <c r="U3" s="36"/>
      <c r="Y3" s="36"/>
      <c r="Z3" s="36"/>
      <c r="AA3" s="36"/>
      <c r="AB3" s="36"/>
      <c r="AD3" s="36"/>
      <c r="AE3" s="36"/>
      <c r="AF3" s="40"/>
      <c r="AG3" s="36"/>
      <c r="AH3" s="42" t="s">
        <v>204</v>
      </c>
      <c r="AI3" s="36"/>
      <c r="AJ3" s="43"/>
      <c r="AK3" s="44"/>
      <c r="AL3" s="44"/>
      <c r="AM3" s="44"/>
      <c r="AN3" s="44"/>
      <c r="AO3" s="44"/>
      <c r="AP3" s="44"/>
      <c r="AQ3" s="44"/>
      <c r="AR3" s="36"/>
      <c r="AS3" s="36"/>
      <c r="AT3" s="36"/>
      <c r="AU3" s="36"/>
      <c r="AV3" s="36"/>
      <c r="AW3" s="36"/>
      <c r="AX3" s="36"/>
      <c r="AY3" s="36"/>
      <c r="AZ3" s="36"/>
      <c r="BA3" s="36"/>
      <c r="BB3" s="36"/>
      <c r="BC3" s="36"/>
      <c r="BE3" s="36"/>
      <c r="BG3" s="36"/>
      <c r="BH3" s="36"/>
      <c r="BI3" s="36"/>
      <c r="BJ3" s="36"/>
      <c r="BK3" s="36"/>
      <c r="BL3" s="36"/>
      <c r="BM3" s="36"/>
      <c r="BO3" s="36"/>
      <c r="BP3" s="24" t="s">
        <v>205</v>
      </c>
      <c r="BQ3" s="36"/>
      <c r="BR3" s="43"/>
      <c r="BS3" s="44"/>
      <c r="BT3" s="44"/>
      <c r="BU3" s="44"/>
      <c r="BV3" s="44"/>
      <c r="BW3" s="44"/>
      <c r="BX3" s="44"/>
      <c r="BY3" s="44"/>
      <c r="BZ3" s="36"/>
      <c r="CA3" s="36"/>
      <c r="CB3" s="36"/>
      <c r="CC3" s="36"/>
      <c r="CD3" s="36"/>
      <c r="CE3" s="36"/>
      <c r="CF3" s="36"/>
      <c r="CG3" s="36"/>
      <c r="CH3" s="36"/>
      <c r="CI3" s="36"/>
      <c r="CJ3" s="36"/>
      <c r="CK3" s="36"/>
      <c r="CM3" s="36"/>
      <c r="CO3" s="36"/>
      <c r="CR3" s="36"/>
      <c r="CS3" s="36"/>
      <c r="CT3" s="36"/>
      <c r="CU3" s="36"/>
      <c r="CW3" s="36"/>
      <c r="CX3" s="24" t="s">
        <v>205</v>
      </c>
    </row>
    <row r="4" s="12" customFormat="1" ht="35" customHeight="1" spans="1:103">
      <c r="A4" s="14" t="s">
        <v>249</v>
      </c>
      <c r="B4" s="14"/>
      <c r="C4" s="14" t="s">
        <v>207</v>
      </c>
      <c r="D4" s="14"/>
      <c r="E4" s="14"/>
      <c r="F4" s="14" t="s">
        <v>208</v>
      </c>
      <c r="G4" s="14"/>
      <c r="H4" s="14"/>
      <c r="I4" s="14"/>
      <c r="J4" s="37" t="s">
        <v>14</v>
      </c>
      <c r="K4" s="37"/>
      <c r="L4" s="37" t="s">
        <v>15</v>
      </c>
      <c r="M4" s="37"/>
      <c r="N4" s="37" t="s">
        <v>16</v>
      </c>
      <c r="O4" s="37"/>
      <c r="P4" s="37" t="s">
        <v>17</v>
      </c>
      <c r="Q4" s="37"/>
      <c r="R4" s="37" t="s">
        <v>18</v>
      </c>
      <c r="S4" s="37"/>
      <c r="T4" s="37" t="s">
        <v>19</v>
      </c>
      <c r="U4" s="37"/>
      <c r="V4" s="37" t="s">
        <v>20</v>
      </c>
      <c r="W4" s="37"/>
      <c r="X4" s="37" t="s">
        <v>21</v>
      </c>
      <c r="Y4" s="37"/>
      <c r="Z4" s="37" t="s">
        <v>22</v>
      </c>
      <c r="AA4" s="37"/>
      <c r="AB4" s="37" t="s">
        <v>23</v>
      </c>
      <c r="AC4" s="37"/>
      <c r="AD4" s="37" t="s">
        <v>24</v>
      </c>
      <c r="AE4" s="37"/>
      <c r="AF4" s="37" t="s">
        <v>209</v>
      </c>
      <c r="AG4" s="37"/>
      <c r="AH4" s="37" t="s">
        <v>210</v>
      </c>
      <c r="AI4" s="37"/>
      <c r="AJ4" s="14" t="s">
        <v>206</v>
      </c>
      <c r="AK4" s="14" t="s">
        <v>207</v>
      </c>
      <c r="AL4" s="14"/>
      <c r="AM4" s="14"/>
      <c r="AN4" s="14" t="s">
        <v>208</v>
      </c>
      <c r="AO4" s="14"/>
      <c r="AP4" s="14"/>
      <c r="AQ4" s="14"/>
      <c r="AR4" s="37" t="s">
        <v>14</v>
      </c>
      <c r="AS4" s="37"/>
      <c r="AT4" s="37" t="s">
        <v>15</v>
      </c>
      <c r="AU4" s="37"/>
      <c r="AV4" s="37" t="s">
        <v>16</v>
      </c>
      <c r="AW4" s="37"/>
      <c r="AX4" s="37" t="s">
        <v>17</v>
      </c>
      <c r="AY4" s="37"/>
      <c r="AZ4" s="37" t="s">
        <v>18</v>
      </c>
      <c r="BA4" s="37"/>
      <c r="BB4" s="37" t="s">
        <v>19</v>
      </c>
      <c r="BC4" s="37"/>
      <c r="BD4" s="37" t="s">
        <v>20</v>
      </c>
      <c r="BE4" s="37"/>
      <c r="BF4" s="37" t="s">
        <v>21</v>
      </c>
      <c r="BG4" s="37"/>
      <c r="BH4" s="37" t="s">
        <v>22</v>
      </c>
      <c r="BI4" s="37"/>
      <c r="BJ4" s="37" t="s">
        <v>23</v>
      </c>
      <c r="BK4" s="37"/>
      <c r="BL4" s="37" t="s">
        <v>24</v>
      </c>
      <c r="BM4" s="37"/>
      <c r="BN4" s="37" t="s">
        <v>209</v>
      </c>
      <c r="BO4" s="37"/>
      <c r="BP4" s="37" t="s">
        <v>210</v>
      </c>
      <c r="BQ4" s="37"/>
      <c r="BR4" s="14" t="s">
        <v>206</v>
      </c>
      <c r="BS4" s="14" t="s">
        <v>207</v>
      </c>
      <c r="BT4" s="14"/>
      <c r="BU4" s="14"/>
      <c r="BV4" s="14" t="s">
        <v>208</v>
      </c>
      <c r="BW4" s="14"/>
      <c r="BX4" s="14"/>
      <c r="BY4" s="14"/>
      <c r="BZ4" s="37" t="s">
        <v>14</v>
      </c>
      <c r="CA4" s="37"/>
      <c r="CB4" s="37" t="s">
        <v>15</v>
      </c>
      <c r="CC4" s="37"/>
      <c r="CD4" s="37" t="s">
        <v>16</v>
      </c>
      <c r="CE4" s="37"/>
      <c r="CF4" s="37" t="s">
        <v>17</v>
      </c>
      <c r="CG4" s="37"/>
      <c r="CH4" s="37" t="s">
        <v>18</v>
      </c>
      <c r="CI4" s="37"/>
      <c r="CJ4" s="37" t="s">
        <v>19</v>
      </c>
      <c r="CK4" s="37"/>
      <c r="CL4" s="37" t="s">
        <v>20</v>
      </c>
      <c r="CM4" s="37"/>
      <c r="CN4" s="37" t="s">
        <v>21</v>
      </c>
      <c r="CO4" s="37"/>
      <c r="CP4" s="37" t="s">
        <v>22</v>
      </c>
      <c r="CQ4" s="37"/>
      <c r="CR4" s="37" t="s">
        <v>23</v>
      </c>
      <c r="CS4" s="37"/>
      <c r="CT4" s="37" t="s">
        <v>24</v>
      </c>
      <c r="CU4" s="37"/>
      <c r="CV4" s="37" t="s">
        <v>209</v>
      </c>
      <c r="CW4" s="37"/>
      <c r="CX4" s="37" t="s">
        <v>210</v>
      </c>
      <c r="CY4" s="37"/>
    </row>
    <row r="5" ht="35" customHeight="1" spans="1:103">
      <c r="A5" s="29"/>
      <c r="B5" s="29"/>
      <c r="C5" s="29" t="s">
        <v>211</v>
      </c>
      <c r="D5" s="29" t="s">
        <v>8</v>
      </c>
      <c r="E5" s="14" t="s">
        <v>212</v>
      </c>
      <c r="F5" s="14" t="s">
        <v>213</v>
      </c>
      <c r="G5" s="14" t="s">
        <v>214</v>
      </c>
      <c r="H5" s="14" t="s">
        <v>215</v>
      </c>
      <c r="I5" s="14" t="s">
        <v>216</v>
      </c>
      <c r="J5" s="29" t="s">
        <v>217</v>
      </c>
      <c r="K5" s="29" t="s">
        <v>218</v>
      </c>
      <c r="L5" s="29" t="s">
        <v>217</v>
      </c>
      <c r="M5" s="29" t="s">
        <v>218</v>
      </c>
      <c r="N5" s="29" t="s">
        <v>217</v>
      </c>
      <c r="O5" s="29" t="s">
        <v>218</v>
      </c>
      <c r="P5" s="29" t="s">
        <v>217</v>
      </c>
      <c r="Q5" s="29" t="s">
        <v>218</v>
      </c>
      <c r="R5" s="29" t="s">
        <v>217</v>
      </c>
      <c r="S5" s="29" t="s">
        <v>218</v>
      </c>
      <c r="T5" s="29" t="s">
        <v>217</v>
      </c>
      <c r="U5" s="29" t="s">
        <v>218</v>
      </c>
      <c r="V5" s="29" t="s">
        <v>217</v>
      </c>
      <c r="W5" s="29" t="s">
        <v>218</v>
      </c>
      <c r="X5" s="29" t="s">
        <v>217</v>
      </c>
      <c r="Y5" s="29" t="s">
        <v>218</v>
      </c>
      <c r="Z5" s="29" t="s">
        <v>217</v>
      </c>
      <c r="AA5" s="29" t="s">
        <v>218</v>
      </c>
      <c r="AB5" s="29" t="s">
        <v>217</v>
      </c>
      <c r="AC5" s="29" t="s">
        <v>218</v>
      </c>
      <c r="AD5" s="29" t="s">
        <v>217</v>
      </c>
      <c r="AE5" s="29" t="s">
        <v>218</v>
      </c>
      <c r="AF5" s="29" t="s">
        <v>217</v>
      </c>
      <c r="AG5" s="29" t="s">
        <v>218</v>
      </c>
      <c r="AH5" s="14" t="s">
        <v>217</v>
      </c>
      <c r="AI5" s="14" t="s">
        <v>218</v>
      </c>
      <c r="AJ5" s="29"/>
      <c r="AK5" s="29" t="s">
        <v>211</v>
      </c>
      <c r="AL5" s="29" t="s">
        <v>8</v>
      </c>
      <c r="AM5" s="14" t="s">
        <v>212</v>
      </c>
      <c r="AN5" s="14" t="s">
        <v>213</v>
      </c>
      <c r="AO5" s="14" t="s">
        <v>214</v>
      </c>
      <c r="AP5" s="14" t="s">
        <v>215</v>
      </c>
      <c r="AQ5" s="14" t="s">
        <v>216</v>
      </c>
      <c r="AR5" s="29" t="s">
        <v>217</v>
      </c>
      <c r="AS5" s="29" t="s">
        <v>218</v>
      </c>
      <c r="AT5" s="29" t="s">
        <v>217</v>
      </c>
      <c r="AU5" s="29" t="s">
        <v>218</v>
      </c>
      <c r="AV5" s="29" t="s">
        <v>217</v>
      </c>
      <c r="AW5" s="29" t="s">
        <v>218</v>
      </c>
      <c r="AX5" s="29" t="s">
        <v>217</v>
      </c>
      <c r="AY5" s="29" t="s">
        <v>218</v>
      </c>
      <c r="AZ5" s="29" t="s">
        <v>217</v>
      </c>
      <c r="BA5" s="29" t="s">
        <v>218</v>
      </c>
      <c r="BB5" s="29" t="s">
        <v>217</v>
      </c>
      <c r="BC5" s="29" t="s">
        <v>218</v>
      </c>
      <c r="BD5" s="29" t="s">
        <v>217</v>
      </c>
      <c r="BE5" s="29" t="s">
        <v>218</v>
      </c>
      <c r="BF5" s="29" t="s">
        <v>217</v>
      </c>
      <c r="BG5" s="29" t="s">
        <v>218</v>
      </c>
      <c r="BH5" s="29" t="s">
        <v>217</v>
      </c>
      <c r="BI5" s="29" t="s">
        <v>218</v>
      </c>
      <c r="BJ5" s="29" t="s">
        <v>217</v>
      </c>
      <c r="BK5" s="29" t="s">
        <v>218</v>
      </c>
      <c r="BL5" s="29" t="s">
        <v>217</v>
      </c>
      <c r="BM5" s="29" t="s">
        <v>218</v>
      </c>
      <c r="BN5" s="29" t="s">
        <v>217</v>
      </c>
      <c r="BO5" s="29" t="s">
        <v>218</v>
      </c>
      <c r="BP5" s="14" t="s">
        <v>217</v>
      </c>
      <c r="BQ5" s="14" t="s">
        <v>218</v>
      </c>
      <c r="BR5" s="29"/>
      <c r="BS5" s="29" t="s">
        <v>211</v>
      </c>
      <c r="BT5" s="29" t="s">
        <v>8</v>
      </c>
      <c r="BU5" s="14" t="s">
        <v>212</v>
      </c>
      <c r="BV5" s="14" t="s">
        <v>213</v>
      </c>
      <c r="BW5" s="14" t="s">
        <v>214</v>
      </c>
      <c r="BX5" s="14" t="s">
        <v>215</v>
      </c>
      <c r="BY5" s="14" t="s">
        <v>216</v>
      </c>
      <c r="BZ5" s="29" t="s">
        <v>217</v>
      </c>
      <c r="CA5" s="29" t="s">
        <v>218</v>
      </c>
      <c r="CB5" s="29" t="s">
        <v>217</v>
      </c>
      <c r="CC5" s="29" t="s">
        <v>218</v>
      </c>
      <c r="CD5" s="29" t="s">
        <v>217</v>
      </c>
      <c r="CE5" s="29" t="s">
        <v>218</v>
      </c>
      <c r="CF5" s="29" t="s">
        <v>217</v>
      </c>
      <c r="CG5" s="29" t="s">
        <v>218</v>
      </c>
      <c r="CH5" s="29" t="s">
        <v>217</v>
      </c>
      <c r="CI5" s="29" t="s">
        <v>218</v>
      </c>
      <c r="CJ5" s="29" t="s">
        <v>217</v>
      </c>
      <c r="CK5" s="29" t="s">
        <v>218</v>
      </c>
      <c r="CL5" s="29" t="s">
        <v>217</v>
      </c>
      <c r="CM5" s="29" t="s">
        <v>218</v>
      </c>
      <c r="CN5" s="29" t="s">
        <v>217</v>
      </c>
      <c r="CO5" s="29" t="s">
        <v>218</v>
      </c>
      <c r="CP5" s="29" t="s">
        <v>217</v>
      </c>
      <c r="CQ5" s="29" t="s">
        <v>218</v>
      </c>
      <c r="CR5" s="29" t="s">
        <v>217</v>
      </c>
      <c r="CS5" s="29" t="s">
        <v>218</v>
      </c>
      <c r="CT5" s="29" t="s">
        <v>217</v>
      </c>
      <c r="CU5" s="29" t="s">
        <v>218</v>
      </c>
      <c r="CV5" s="29" t="s">
        <v>217</v>
      </c>
      <c r="CW5" s="29" t="s">
        <v>218</v>
      </c>
      <c r="CX5" s="14" t="s">
        <v>217</v>
      </c>
      <c r="CY5" s="14" t="s">
        <v>218</v>
      </c>
    </row>
    <row r="6" ht="35" customHeight="1" spans="1:103">
      <c r="A6" s="30" t="s">
        <v>219</v>
      </c>
      <c r="B6" s="30"/>
      <c r="C6" s="31" t="e">
        <f>AK6+BS6</f>
        <v>#REF!</v>
      </c>
      <c r="D6" s="32" t="e">
        <f>AL6+BT6</f>
        <v>#REF!</v>
      </c>
      <c r="E6" s="32" t="e">
        <f>AM6+BU6</f>
        <v>#REF!</v>
      </c>
      <c r="F6" s="31" t="e">
        <f>SUM(F7:F13)</f>
        <v>#REF!</v>
      </c>
      <c r="G6" s="33" t="e">
        <f>F6/C6</f>
        <v>#REF!</v>
      </c>
      <c r="H6" s="32" t="e">
        <f>SUM(H7:H13)</f>
        <v>#REF!</v>
      </c>
      <c r="I6" s="38" t="e">
        <f>H6/E6</f>
        <v>#REF!</v>
      </c>
      <c r="J6" s="31" t="e">
        <f>AR6+BZ6</f>
        <v>#REF!</v>
      </c>
      <c r="K6" s="33" t="e">
        <f>J6/C6</f>
        <v>#REF!</v>
      </c>
      <c r="L6" s="39" t="e">
        <f>AT6+CB6</f>
        <v>#REF!</v>
      </c>
      <c r="M6" s="33" t="e">
        <f>L6/C6</f>
        <v>#REF!</v>
      </c>
      <c r="N6" s="34" t="e">
        <f>AV6+CD6</f>
        <v>#REF!</v>
      </c>
      <c r="O6" s="33" t="e">
        <f>N6/C6</f>
        <v>#REF!</v>
      </c>
      <c r="P6" s="39" t="e">
        <f>AX6+CF6</f>
        <v>#REF!</v>
      </c>
      <c r="Q6" s="33" t="e">
        <f>P6/C6</f>
        <v>#REF!</v>
      </c>
      <c r="R6" s="39" t="e">
        <f>AZ6+CH6</f>
        <v>#REF!</v>
      </c>
      <c r="S6" s="33" t="e">
        <f>R6/C6</f>
        <v>#REF!</v>
      </c>
      <c r="T6" s="34" t="e">
        <f>BB6+CJ6</f>
        <v>#REF!</v>
      </c>
      <c r="U6" s="33" t="e">
        <f>T6/C6</f>
        <v>#REF!</v>
      </c>
      <c r="V6" s="34" t="e">
        <f>BD6+CL6</f>
        <v>#REF!</v>
      </c>
      <c r="W6" s="33" t="e">
        <f>V6/C6</f>
        <v>#REF!</v>
      </c>
      <c r="X6" s="34" t="e">
        <f>BF6+CN6</f>
        <v>#REF!</v>
      </c>
      <c r="Y6" s="33" t="e">
        <f>X6/C6</f>
        <v>#REF!</v>
      </c>
      <c r="Z6" s="34" t="e">
        <f>BH6+CP6</f>
        <v>#REF!</v>
      </c>
      <c r="AA6" s="33" t="e">
        <f>Z6/C6</f>
        <v>#REF!</v>
      </c>
      <c r="AB6" s="34" t="e">
        <f>BJ6+CR6</f>
        <v>#REF!</v>
      </c>
      <c r="AC6" s="33" t="e">
        <f>AB6/C6</f>
        <v>#REF!</v>
      </c>
      <c r="AD6" s="34" t="e">
        <f>BL6+CT6</f>
        <v>#REF!</v>
      </c>
      <c r="AE6" s="33" t="e">
        <f>AD6/C6</f>
        <v>#REF!</v>
      </c>
      <c r="AF6" s="34" t="e">
        <f>BN6+CV6</f>
        <v>#REF!</v>
      </c>
      <c r="AG6" s="33" t="e">
        <f>AF6/C6</f>
        <v>#REF!</v>
      </c>
      <c r="AH6" s="34" t="e">
        <f>BP6+CX6</f>
        <v>#REF!</v>
      </c>
      <c r="AI6" s="33" t="e">
        <f>AH6/C6</f>
        <v>#REF!</v>
      </c>
      <c r="AJ6" s="29" t="s">
        <v>219</v>
      </c>
      <c r="AK6" s="34" t="e">
        <f>SUM(AK7:AK13)</f>
        <v>#REF!</v>
      </c>
      <c r="AL6" s="32" t="e">
        <f>SUM(AL7:AL13)</f>
        <v>#REF!</v>
      </c>
      <c r="AM6" s="32" t="e">
        <f>SUM(AM7:AM13)</f>
        <v>#REF!</v>
      </c>
      <c r="AN6" s="31" t="e">
        <f>SUM(AN7:AN13)</f>
        <v>#REF!</v>
      </c>
      <c r="AO6" s="33" t="e">
        <f>AN6/AK6</f>
        <v>#REF!</v>
      </c>
      <c r="AP6" s="32" t="e">
        <f>SUM(AP7:AP13)</f>
        <v>#REF!</v>
      </c>
      <c r="AQ6" s="33" t="e">
        <f>AP6/AM6</f>
        <v>#REF!</v>
      </c>
      <c r="AR6" s="34" t="e">
        <f>SUM(AR7:AR13)</f>
        <v>#REF!</v>
      </c>
      <c r="AS6" s="33" t="e">
        <f>AR6/AK6</f>
        <v>#REF!</v>
      </c>
      <c r="AT6" s="39" t="e">
        <f>SUM(AT7:AT13)</f>
        <v>#REF!</v>
      </c>
      <c r="AU6" s="33" t="e">
        <f>AT6/AK6</f>
        <v>#REF!</v>
      </c>
      <c r="AV6" s="34" t="e">
        <f>SUM(AV7:AV13)</f>
        <v>#REF!</v>
      </c>
      <c r="AW6" s="33" t="e">
        <f>AV6/AK6</f>
        <v>#REF!</v>
      </c>
      <c r="AX6" s="39" t="e">
        <f>SUM(AX7:AX13)</f>
        <v>#REF!</v>
      </c>
      <c r="AY6" s="33" t="e">
        <f>AX6/AK6</f>
        <v>#REF!</v>
      </c>
      <c r="AZ6" s="39" t="e">
        <f>SUM(AZ7:AZ13)</f>
        <v>#REF!</v>
      </c>
      <c r="BA6" s="33" t="e">
        <f>AZ6/AK6</f>
        <v>#REF!</v>
      </c>
      <c r="BB6" s="34" t="e">
        <f>SUM(BB7:BB13)</f>
        <v>#REF!</v>
      </c>
      <c r="BC6" s="33" t="e">
        <f>BB6/AK6</f>
        <v>#REF!</v>
      </c>
      <c r="BD6" s="34" t="e">
        <f>SUM(BD7:BD13)</f>
        <v>#REF!</v>
      </c>
      <c r="BE6" s="33" t="e">
        <f>BD6/AK6</f>
        <v>#REF!</v>
      </c>
      <c r="BF6" s="34" t="e">
        <f>SUM(BF7:BF13)</f>
        <v>#REF!</v>
      </c>
      <c r="BG6" s="33" t="e">
        <f>BF6/AK6</f>
        <v>#REF!</v>
      </c>
      <c r="BH6" s="34" t="e">
        <f>SUM(BH7:BH13)</f>
        <v>#REF!</v>
      </c>
      <c r="BI6" s="33" t="e">
        <f>BH6/AK6</f>
        <v>#REF!</v>
      </c>
      <c r="BJ6" s="34" t="e">
        <f>SUM(BJ7:BJ13)</f>
        <v>#REF!</v>
      </c>
      <c r="BK6" s="33" t="e">
        <f>BJ6/AK6</f>
        <v>#REF!</v>
      </c>
      <c r="BL6" s="34" t="e">
        <f>SUM(BL7:BL13)</f>
        <v>#REF!</v>
      </c>
      <c r="BM6" s="33" t="e">
        <f>BL6/AK6</f>
        <v>#REF!</v>
      </c>
      <c r="BN6" s="34" t="e">
        <f>SUM(BN7:BN13)</f>
        <v>#REF!</v>
      </c>
      <c r="BO6" s="33" t="e">
        <f>BN6/AK6</f>
        <v>#REF!</v>
      </c>
      <c r="BP6" s="34" t="e">
        <f>SUM(BP7:BP13)</f>
        <v>#REF!</v>
      </c>
      <c r="BQ6" s="33" t="e">
        <f>BP6/AK6</f>
        <v>#REF!</v>
      </c>
      <c r="BR6" s="30" t="s">
        <v>219</v>
      </c>
      <c r="BS6" s="34" t="e">
        <f>SUM(BS7:BS13)</f>
        <v>#REF!</v>
      </c>
      <c r="BT6" s="32" t="e">
        <f>SUM(BT7:BT13)</f>
        <v>#REF!</v>
      </c>
      <c r="BU6" s="32" t="e">
        <f>SUM(BU7:BU13)</f>
        <v>#REF!</v>
      </c>
      <c r="BV6" s="34" t="e">
        <f>SUM(BV7:BV13)</f>
        <v>#REF!</v>
      </c>
      <c r="BW6" s="33" t="e">
        <f>BV6/BS6</f>
        <v>#REF!</v>
      </c>
      <c r="BX6" s="32" t="e">
        <f>SUM(BX7:BX13)</f>
        <v>#REF!</v>
      </c>
      <c r="BY6" s="33" t="e">
        <f>BX6/BU6</f>
        <v>#REF!</v>
      </c>
      <c r="BZ6" s="34" t="e">
        <f>SUM(BZ7:BZ13)</f>
        <v>#REF!</v>
      </c>
      <c r="CA6" s="33" t="e">
        <f>BZ6/BS6</f>
        <v>#REF!</v>
      </c>
      <c r="CB6" s="39" t="e">
        <f>SUM(CB7:CB13)</f>
        <v>#REF!</v>
      </c>
      <c r="CC6" s="33" t="e">
        <f>CB6/BS6</f>
        <v>#REF!</v>
      </c>
      <c r="CD6" s="34" t="e">
        <f>SUM(CD7:CD13)</f>
        <v>#REF!</v>
      </c>
      <c r="CE6" s="33" t="e">
        <f>CD6/BS6</f>
        <v>#REF!</v>
      </c>
      <c r="CF6" s="39" t="e">
        <f>SUM(CF7:CF13)</f>
        <v>#REF!</v>
      </c>
      <c r="CG6" s="33" t="e">
        <f>CF6/BS6</f>
        <v>#REF!</v>
      </c>
      <c r="CH6" s="39" t="e">
        <f>SUM(CH7:CH13)</f>
        <v>#REF!</v>
      </c>
      <c r="CI6" s="33" t="e">
        <f>CH6/BS6</f>
        <v>#REF!</v>
      </c>
      <c r="CJ6" s="34" t="e">
        <f>SUM(CJ7:CJ13)</f>
        <v>#REF!</v>
      </c>
      <c r="CK6" s="33" t="e">
        <f>CJ6/BS6</f>
        <v>#REF!</v>
      </c>
      <c r="CL6" s="34" t="e">
        <f>SUM(CL7:CL13)</f>
        <v>#REF!</v>
      </c>
      <c r="CM6" s="33" t="e">
        <f>CL6/BS6</f>
        <v>#REF!</v>
      </c>
      <c r="CN6" s="34" t="e">
        <f>SUM(CN7:CN13)</f>
        <v>#REF!</v>
      </c>
      <c r="CO6" s="46" t="e">
        <f>CN6/BS6</f>
        <v>#REF!</v>
      </c>
      <c r="CP6" s="34" t="e">
        <f>SUM(CP7:CP13)</f>
        <v>#REF!</v>
      </c>
      <c r="CQ6" s="46" t="e">
        <f>CP6/BS6</f>
        <v>#REF!</v>
      </c>
      <c r="CR6" s="34" t="e">
        <f>SUM(CR7:CR13)</f>
        <v>#REF!</v>
      </c>
      <c r="CS6" s="33" t="e">
        <f>CR6/BS6</f>
        <v>#REF!</v>
      </c>
      <c r="CT6" s="34" t="e">
        <f>SUM(CT7:CT13)</f>
        <v>#REF!</v>
      </c>
      <c r="CU6" s="33" t="e">
        <f>CT6/BS6</f>
        <v>#REF!</v>
      </c>
      <c r="CV6" s="34" t="e">
        <f>SUM(CV7:CV13)</f>
        <v>#REF!</v>
      </c>
      <c r="CW6" s="33" t="e">
        <f>CV6/BS6</f>
        <v>#REF!</v>
      </c>
      <c r="CX6" s="34" t="e">
        <f>SUM(CX7:CX13)</f>
        <v>#REF!</v>
      </c>
      <c r="CY6" s="33" t="e">
        <f>CX6/BS6</f>
        <v>#REF!</v>
      </c>
    </row>
    <row r="7" ht="35" customHeight="1" spans="1:103">
      <c r="A7" s="30" t="s">
        <v>250</v>
      </c>
      <c r="B7" s="30" t="s">
        <v>250</v>
      </c>
      <c r="C7" s="34" t="e">
        <f>AK7+BS7</f>
        <v>#REF!</v>
      </c>
      <c r="D7" s="32" t="e">
        <f>AL7+BT7</f>
        <v>#REF!</v>
      </c>
      <c r="E7" s="32" t="e">
        <f>AM7+BU7</f>
        <v>#REF!</v>
      </c>
      <c r="F7" s="31" t="e">
        <f>AN7+BV7</f>
        <v>#REF!</v>
      </c>
      <c r="G7" s="35" t="e">
        <f>F7/C7</f>
        <v>#REF!</v>
      </c>
      <c r="H7" s="32" t="e">
        <f>AP7+BX7</f>
        <v>#REF!</v>
      </c>
      <c r="I7" s="33" t="e">
        <f>H7/E7</f>
        <v>#REF!</v>
      </c>
      <c r="J7" s="34" t="e">
        <f>AR7+BZ7</f>
        <v>#REF!</v>
      </c>
      <c r="K7" s="33" t="e">
        <f>J7/C7</f>
        <v>#REF!</v>
      </c>
      <c r="L7" s="39" t="e">
        <f>AT7+CB7</f>
        <v>#REF!</v>
      </c>
      <c r="M7" s="33" t="e">
        <f>L7/C7</f>
        <v>#REF!</v>
      </c>
      <c r="N7" s="34" t="e">
        <f>AV7+CD7</f>
        <v>#REF!</v>
      </c>
      <c r="O7" s="33" t="e">
        <f>N7/C7</f>
        <v>#REF!</v>
      </c>
      <c r="P7" s="39" t="e">
        <f>AX7+CF7</f>
        <v>#REF!</v>
      </c>
      <c r="Q7" s="33" t="e">
        <f>P7/C7</f>
        <v>#REF!</v>
      </c>
      <c r="R7" s="39" t="e">
        <f>AZ7+CH7</f>
        <v>#REF!</v>
      </c>
      <c r="S7" s="33" t="e">
        <f>R7/C7</f>
        <v>#REF!</v>
      </c>
      <c r="T7" s="34" t="e">
        <f>BB7+CJ7</f>
        <v>#REF!</v>
      </c>
      <c r="U7" s="33" t="e">
        <f>T7/C7</f>
        <v>#REF!</v>
      </c>
      <c r="V7" s="34" t="e">
        <f>BD7+CL7</f>
        <v>#REF!</v>
      </c>
      <c r="W7" s="33" t="e">
        <f>V7/C7</f>
        <v>#REF!</v>
      </c>
      <c r="X7" s="34" t="e">
        <f>BF7+CN7</f>
        <v>#REF!</v>
      </c>
      <c r="Y7" s="33" t="e">
        <f>X7/C7</f>
        <v>#REF!</v>
      </c>
      <c r="Z7" s="34" t="e">
        <f>BH7+CP7</f>
        <v>#REF!</v>
      </c>
      <c r="AA7" s="33" t="e">
        <f>Z7/C7</f>
        <v>#REF!</v>
      </c>
      <c r="AB7" s="34" t="e">
        <f>BJ7+CR7</f>
        <v>#REF!</v>
      </c>
      <c r="AC7" s="33" t="e">
        <f>AB7/C7</f>
        <v>#REF!</v>
      </c>
      <c r="AD7" s="34" t="e">
        <f>BL7+CT7</f>
        <v>#REF!</v>
      </c>
      <c r="AE7" s="33" t="e">
        <f>AD7/C7</f>
        <v>#REF!</v>
      </c>
      <c r="AF7" s="34" t="e">
        <f>BN7+CV7</f>
        <v>#REF!</v>
      </c>
      <c r="AG7" s="33" t="e">
        <f>AF7/C7</f>
        <v>#REF!</v>
      </c>
      <c r="AH7" s="34" t="e">
        <f>BP7+CX7</f>
        <v>#REF!</v>
      </c>
      <c r="AI7" s="33" t="e">
        <f>AH7/C7</f>
        <v>#REF!</v>
      </c>
      <c r="AJ7" s="30" t="s">
        <v>250</v>
      </c>
      <c r="AK7" s="34" t="e">
        <f>COUNTIFS(具体项目表!#REF!,B7,具体项目表!E:E,"续建")</f>
        <v>#REF!</v>
      </c>
      <c r="AL7" s="32" t="e">
        <f>SUMIFS(具体项目表!F:F,具体项目表!#REF!,B7,具体项目表!E:E,"续建")</f>
        <v>#REF!</v>
      </c>
      <c r="AM7" s="32" t="e">
        <f>SUMIFS(具体项目表!G:G,具体项目表!#REF!,B7,具体项目表!E:E,"续建")</f>
        <v>#REF!</v>
      </c>
      <c r="AN7" s="34" t="e">
        <f>COUNTIFS(具体项目表!#REF!,B7,具体项目表!E:E,"续建",具体项目表!#REF!,"是")</f>
        <v>#REF!</v>
      </c>
      <c r="AO7" s="33" t="e">
        <f>AN7/AK7</f>
        <v>#REF!</v>
      </c>
      <c r="AP7" s="45" t="e">
        <f>SUMIFS(具体项目表!H:H,具体项目表!#REF!,B7,具体项目表!E:E,"续建",具体项目表!#REF!,"是")</f>
        <v>#REF!</v>
      </c>
      <c r="AQ7" s="33" t="e">
        <f>AP7/AM7</f>
        <v>#REF!</v>
      </c>
      <c r="AR7" s="34" t="e">
        <f>COUNTIFS(具体项目表!#REF!,B7,具体项目表!I:I,"是",具体项目表!E:E,"续建")+COUNTIFS(具体项目表!#REF!,B7,具体项目表!I:I,"无需办理",具体项目表!E:E,"续建")</f>
        <v>#REF!</v>
      </c>
      <c r="AS7" s="35" t="e">
        <f>AR7/AK7</f>
        <v>#REF!</v>
      </c>
      <c r="AT7" s="39" t="e">
        <f>COUNTIFS(具体项目表!#REF!,B7,具体项目表!J:J,"是",具体项目表!E:E,"续建")+COUNTIFS(具体项目表!#REF!,B7,具体项目表!J:J,"无需办理",具体项目表!E:E,"续建")</f>
        <v>#REF!</v>
      </c>
      <c r="AU7" s="33" t="e">
        <f>AT7/AK7</f>
        <v>#REF!</v>
      </c>
      <c r="AV7" s="34" t="e">
        <f>COUNTIFS(具体项目表!#REF!,B7,具体项目表!K:K,"是",具体项目表!E:E,"续建")+COUNTIFS(具体项目表!#REF!,B7,具体项目表!K:K,"无需办理",具体项目表!E:E,"续建")</f>
        <v>#REF!</v>
      </c>
      <c r="AW7" s="35" t="e">
        <f>AR7/AK7</f>
        <v>#REF!</v>
      </c>
      <c r="AX7" s="39" t="e">
        <f>COUNTIFS(具体项目表!#REF!,B7,具体项目表!L:L,"是",具体项目表!E:E,"续建")+COUNTIFS(具体项目表!#REF!,B7,具体项目表!L:L,"无需办理",具体项目表!E:E,"续建")</f>
        <v>#REF!</v>
      </c>
      <c r="AY7" s="33" t="e">
        <f>AX7/AK7</f>
        <v>#REF!</v>
      </c>
      <c r="AZ7" s="39" t="e">
        <f>COUNTIFS(具体项目表!#REF!,B7,具体项目表!M:M,"是",具体项目表!E:E,"续建")+COUNTIFS(具体项目表!#REF!,B7,具体项目表!M:M,"无需办理",具体项目表!E:E,"续建")</f>
        <v>#REF!</v>
      </c>
      <c r="BA7" s="33" t="e">
        <f>AZ7/AK7</f>
        <v>#REF!</v>
      </c>
      <c r="BB7" s="34" t="e">
        <f>COUNTIFS(具体项目表!#REF!,B7,具体项目表!N:N,"是",具体项目表!E:E,"续建")+COUNTIFS(具体项目表!#REF!,B7,具体项目表!N:N,"无需办理",具体项目表!E:E,"续建")</f>
        <v>#REF!</v>
      </c>
      <c r="BC7" s="35" t="e">
        <f>BB7/AK7</f>
        <v>#REF!</v>
      </c>
      <c r="BD7" s="34" t="e">
        <f>COUNTIFS(具体项目表!#REF!,B7,具体项目表!O:O,"是",具体项目表!E:E,"续建")+COUNTIFS(具体项目表!#REF!,B7,具体项目表!O:O,"无需办理",具体项目表!E:E,"续建")</f>
        <v>#REF!</v>
      </c>
      <c r="BE7" s="33" t="e">
        <f>BD7/AK7</f>
        <v>#REF!</v>
      </c>
      <c r="BF7" s="34" t="e">
        <f>COUNTIFS(具体项目表!#REF!,B7,具体项目表!P:P,"是",具体项目表!E:E,"续建")+COUNTIFS(具体项目表!#REF!,B7,具体项目表!P:P,"无需办理",具体项目表!E:E,"续建")</f>
        <v>#REF!</v>
      </c>
      <c r="BG7" s="33" t="e">
        <f>BF7/AK7</f>
        <v>#REF!</v>
      </c>
      <c r="BH7" s="34" t="e">
        <f>COUNTIFS(具体项目表!#REF!,B7,具体项目表!Q:Q,"是",具体项目表!E:E,"续建")+COUNTIFS(具体项目表!#REF!,B7,具体项目表!Q:Q,"无需办理",具体项目表!E:E,"续建")</f>
        <v>#REF!</v>
      </c>
      <c r="BI7" s="33" t="e">
        <f>BH7/AK7</f>
        <v>#REF!</v>
      </c>
      <c r="BJ7" s="34" t="e">
        <f>COUNTIFS(具体项目表!#REF!,B7,具体项目表!R:R,"是",具体项目表!E:E,"续建")+COUNTIFS(具体项目表!#REF!,B7,具体项目表!R:R,"无需办理",具体项目表!E:E,"续建")</f>
        <v>#REF!</v>
      </c>
      <c r="BK7" s="33" t="e">
        <f>BJ7/AK7</f>
        <v>#REF!</v>
      </c>
      <c r="BL7" s="34" t="e">
        <f>COUNTIFS(具体项目表!#REF!,B7,具体项目表!S:S,"是",具体项目表!E:E,"续建")+COUNTIFS(具体项目表!#REF!,B7,具体项目表!S:S,"无需办理",具体项目表!E:E,"续建")</f>
        <v>#REF!</v>
      </c>
      <c r="BM7" s="33" t="e">
        <f>BL7/AK7</f>
        <v>#REF!</v>
      </c>
      <c r="BN7" s="34" t="e">
        <f>COUNTIFS(具体项目表!#REF!,B7,具体项目表!T:T,"是",具体项目表!E:E,"续建")+COUNTIFS(具体项目表!#REF!,B7,具体项目表!T:T,"无需办理",具体项目表!E:E,"续建")</f>
        <v>#REF!</v>
      </c>
      <c r="BO7" s="33" t="e">
        <f>BN7/AK7</f>
        <v>#REF!</v>
      </c>
      <c r="BP7" s="34" t="e">
        <f>COUNTIFS(具体项目表!#REF!,"0",具体项目表!#REF!,B7,具体项目表!E:E,"续建")</f>
        <v>#REF!</v>
      </c>
      <c r="BQ7" s="33" t="e">
        <f>BP7/AK7</f>
        <v>#REF!</v>
      </c>
      <c r="BR7" s="30" t="s">
        <v>250</v>
      </c>
      <c r="BS7" s="34" t="e">
        <f>COUNTIFS(具体项目表!#REF!,B7,具体项目表!E:E,"新建")</f>
        <v>#REF!</v>
      </c>
      <c r="BT7" s="32" t="e">
        <f>SUMIFS(具体项目表!F:F,具体项目表!#REF!,B7,具体项目表!E:E,"新建")</f>
        <v>#REF!</v>
      </c>
      <c r="BU7" s="32" t="e">
        <f>SUMIFS(具体项目表!G:G,具体项目表!#REF!,B7,具体项目表!E:E,"新建")</f>
        <v>#REF!</v>
      </c>
      <c r="BV7" s="34" t="e">
        <f>COUNTIFS(具体项目表!#REF!,B7,具体项目表!E:E,"新建",具体项目表!#REF!,"是")</f>
        <v>#REF!</v>
      </c>
      <c r="BW7" s="33" t="e">
        <f>BV7/BS7</f>
        <v>#REF!</v>
      </c>
      <c r="BX7" s="32" t="e">
        <f>SUMIFS(具体项目表!H:H,具体项目表!#REF!,B7,具体项目表!E:E,"新建",具体项目表!#REF!,"是")</f>
        <v>#REF!</v>
      </c>
      <c r="BY7" s="33" t="e">
        <f>BX7/BU7</f>
        <v>#REF!</v>
      </c>
      <c r="BZ7" s="34" t="e">
        <f>COUNTIFS(具体项目表!#REF!,B7,具体项目表!I:I,"是",具体项目表!E:E,"新建")+COUNTIFS(具体项目表!#REF!,B7,具体项目表!I:I,"无需办理",具体项目表!E:E,"新建")</f>
        <v>#REF!</v>
      </c>
      <c r="CA7" s="33" t="e">
        <f>BZ7/BS7</f>
        <v>#REF!</v>
      </c>
      <c r="CB7" s="39" t="e">
        <f>COUNTIFS(具体项目表!#REF!,B7,具体项目表!J:J,"是",具体项目表!E:E,"新建")+COUNTIFS(具体项目表!#REF!,B7,具体项目表!J:J,"无需办理",具体项目表!E:E,"新建")</f>
        <v>#REF!</v>
      </c>
      <c r="CC7" s="33" t="e">
        <f>CB7/BS7</f>
        <v>#REF!</v>
      </c>
      <c r="CD7" s="34" t="e">
        <f>COUNTIFS(具体项目表!#REF!,B7,具体项目表!K:K,"是",具体项目表!E:E,"新建")+COUNTIFS(具体项目表!#REF!,B7,具体项目表!K:K,"无需办理",具体项目表!E:E,"新建")</f>
        <v>#REF!</v>
      </c>
      <c r="CE7" s="33" t="e">
        <f>CD7/BS7</f>
        <v>#REF!</v>
      </c>
      <c r="CF7" s="39" t="e">
        <f>COUNTIFS(具体项目表!#REF!,B7,具体项目表!L:L,"是",具体项目表!E:E,"新建")+COUNTIFS(具体项目表!#REF!,B7,具体项目表!L:L,"无需办理",具体项目表!E:E,"新建")</f>
        <v>#REF!</v>
      </c>
      <c r="CG7" s="33" t="e">
        <f>CF7/BS7</f>
        <v>#REF!</v>
      </c>
      <c r="CH7" s="39" t="e">
        <f>COUNTIFS(具体项目表!#REF!,B7,具体项目表!M:M,"是",具体项目表!E:E,"新建")+COUNTIFS(具体项目表!#REF!,B7,具体项目表!M:M,"无需办理",具体项目表!E:E,"新建")</f>
        <v>#REF!</v>
      </c>
      <c r="CI7" s="33" t="e">
        <f>CH7/BS7</f>
        <v>#REF!</v>
      </c>
      <c r="CJ7" s="34" t="e">
        <f>COUNTIFS(具体项目表!#REF!,B7,具体项目表!N:N,"是",具体项目表!E:E,"新建")+COUNTIFS(具体项目表!#REF!,B7,具体项目表!N:N,"无需办理",具体项目表!E:E,"新建")</f>
        <v>#REF!</v>
      </c>
      <c r="CK7" s="33" t="e">
        <f>CJ7/BS7</f>
        <v>#REF!</v>
      </c>
      <c r="CL7" s="34" t="e">
        <f>COUNTIFS(具体项目表!#REF!,B7,具体项目表!O:O,"是",具体项目表!E:E,"新建")+COUNTIFS(具体项目表!#REF!,B7,具体项目表!O:O,"无需办理",具体项目表!E:E,"新建")</f>
        <v>#REF!</v>
      </c>
      <c r="CM7" s="33" t="e">
        <f>CL7/BS7</f>
        <v>#REF!</v>
      </c>
      <c r="CN7" s="34" t="e">
        <f>COUNTIFS(具体项目表!#REF!,B7,具体项目表!P:P,"是",具体项目表!E:E,"新建")+COUNTIFS(具体项目表!#REF!,B7,具体项目表!P:P,"无需办理",具体项目表!E:E,"新建")</f>
        <v>#REF!</v>
      </c>
      <c r="CO7" s="46" t="e">
        <f>CN7/BS7</f>
        <v>#REF!</v>
      </c>
      <c r="CP7" s="34" t="e">
        <f>COUNTIFS(具体项目表!#REF!,B7,具体项目表!Q:Q,"是",具体项目表!E:E,"新建")+COUNTIFS(具体项目表!#REF!,B7,具体项目表!Q:Q,"无需办理",具体项目表!E:E,"新建")</f>
        <v>#REF!</v>
      </c>
      <c r="CQ7" s="46" t="e">
        <f>CP7/BS7</f>
        <v>#REF!</v>
      </c>
      <c r="CR7" s="34" t="e">
        <f>COUNTIFS(具体项目表!#REF!,B7,具体项目表!R:R,"是",具体项目表!E:E,"新建")+COUNTIFS(具体项目表!#REF!,B7,具体项目表!R:R,"无需办理",具体项目表!E:E,"新建")</f>
        <v>#REF!</v>
      </c>
      <c r="CS7" s="33" t="e">
        <f>CR7/BS7</f>
        <v>#REF!</v>
      </c>
      <c r="CT7" s="34" t="e">
        <f>COUNTIFS(具体项目表!#REF!,B7,具体项目表!S:S,"是",具体项目表!E:E,"新建")+COUNTIFS(具体项目表!#REF!,B7,具体项目表!S:S,"无需办理",具体项目表!E:E,"新建")</f>
        <v>#REF!</v>
      </c>
      <c r="CU7" s="33" t="e">
        <f>CT7/BS7</f>
        <v>#REF!</v>
      </c>
      <c r="CV7" s="34" t="e">
        <f>COUNTIFS(具体项目表!#REF!,B7,具体项目表!T:T,"是",具体项目表!E:E,"新建")+COUNTIFS(具体项目表!#REF!,B7,具体项目表!T:T,"无需办理",具体项目表!E:E,"新建")</f>
        <v>#REF!</v>
      </c>
      <c r="CW7" s="33" t="e">
        <f>CV7/BS7</f>
        <v>#REF!</v>
      </c>
      <c r="CX7" s="34" t="e">
        <f>COUNTIFS(具体项目表!#REF!,"0",具体项目表!#REF!,B7,具体项目表!E:E,"新建")</f>
        <v>#REF!</v>
      </c>
      <c r="CY7" s="33" t="e">
        <f>CX7/BS7</f>
        <v>#REF!</v>
      </c>
    </row>
    <row r="8" ht="35" customHeight="1" spans="1:103">
      <c r="A8" s="30" t="s">
        <v>251</v>
      </c>
      <c r="B8" s="30" t="s">
        <v>251</v>
      </c>
      <c r="C8" s="34" t="e">
        <f>AK8+BS8</f>
        <v>#REF!</v>
      </c>
      <c r="D8" s="32" t="e">
        <f>AL8+BT8</f>
        <v>#REF!</v>
      </c>
      <c r="E8" s="32" t="e">
        <f>AM8+BU8</f>
        <v>#REF!</v>
      </c>
      <c r="F8" s="31" t="e">
        <f>AN8+BV8</f>
        <v>#REF!</v>
      </c>
      <c r="G8" s="35" t="e">
        <f>F8/C8</f>
        <v>#REF!</v>
      </c>
      <c r="H8" s="32" t="e">
        <f>AP8+BX8</f>
        <v>#REF!</v>
      </c>
      <c r="I8" s="33" t="e">
        <f>H8/E8</f>
        <v>#REF!</v>
      </c>
      <c r="J8" s="34" t="e">
        <f>AR8+BZ8</f>
        <v>#REF!</v>
      </c>
      <c r="K8" s="33" t="e">
        <f>J8/C8</f>
        <v>#REF!</v>
      </c>
      <c r="L8" s="39" t="e">
        <f>AT8+CB8</f>
        <v>#REF!</v>
      </c>
      <c r="M8" s="33" t="e">
        <f>L8/C8</f>
        <v>#REF!</v>
      </c>
      <c r="N8" s="34" t="e">
        <f>AV8+CD8</f>
        <v>#REF!</v>
      </c>
      <c r="O8" s="33" t="e">
        <f>N8/C8</f>
        <v>#REF!</v>
      </c>
      <c r="P8" s="39" t="e">
        <f>AX8+CF8</f>
        <v>#REF!</v>
      </c>
      <c r="Q8" s="33" t="e">
        <f>P8/C8</f>
        <v>#REF!</v>
      </c>
      <c r="R8" s="39" t="e">
        <f>AZ8+CH8</f>
        <v>#REF!</v>
      </c>
      <c r="S8" s="33" t="e">
        <f>R8/C8</f>
        <v>#REF!</v>
      </c>
      <c r="T8" s="34" t="e">
        <f>BB8+CJ8</f>
        <v>#REF!</v>
      </c>
      <c r="U8" s="33" t="e">
        <f>T8/C8</f>
        <v>#REF!</v>
      </c>
      <c r="V8" s="34" t="e">
        <f>BD8+CL8</f>
        <v>#REF!</v>
      </c>
      <c r="W8" s="33" t="e">
        <f>V8/C8</f>
        <v>#REF!</v>
      </c>
      <c r="X8" s="34" t="e">
        <f>BF8+CN8</f>
        <v>#REF!</v>
      </c>
      <c r="Y8" s="33" t="e">
        <f>X8/C8</f>
        <v>#REF!</v>
      </c>
      <c r="Z8" s="34" t="e">
        <f>BH8+CP8</f>
        <v>#REF!</v>
      </c>
      <c r="AA8" s="33" t="e">
        <f>Z8/C8</f>
        <v>#REF!</v>
      </c>
      <c r="AB8" s="34" t="e">
        <f>BJ8+CR8</f>
        <v>#REF!</v>
      </c>
      <c r="AC8" s="33" t="e">
        <f>AB8/C8</f>
        <v>#REF!</v>
      </c>
      <c r="AD8" s="34" t="e">
        <f>BL8+CT8</f>
        <v>#REF!</v>
      </c>
      <c r="AE8" s="33" t="e">
        <f>AD8/C8</f>
        <v>#REF!</v>
      </c>
      <c r="AF8" s="34" t="e">
        <f>BN8+CV8</f>
        <v>#REF!</v>
      </c>
      <c r="AG8" s="33" t="e">
        <f>AF8/C8</f>
        <v>#REF!</v>
      </c>
      <c r="AH8" s="34" t="e">
        <f>BP8+CX8</f>
        <v>#REF!</v>
      </c>
      <c r="AI8" s="33" t="e">
        <f>AH8/C8</f>
        <v>#REF!</v>
      </c>
      <c r="AJ8" s="30" t="s">
        <v>251</v>
      </c>
      <c r="AK8" s="34" t="e">
        <f>COUNTIFS(具体项目表!#REF!,B8,具体项目表!E:E,"续建")</f>
        <v>#REF!</v>
      </c>
      <c r="AL8" s="32" t="e">
        <f>SUMIFS(具体项目表!F:F,具体项目表!#REF!,B8,具体项目表!E:E,"续建")</f>
        <v>#REF!</v>
      </c>
      <c r="AM8" s="32" t="e">
        <f>SUMIFS(具体项目表!G:G,具体项目表!#REF!,B8,具体项目表!E:E,"续建")</f>
        <v>#REF!</v>
      </c>
      <c r="AN8" s="34" t="e">
        <f>COUNTIFS(具体项目表!#REF!,B8,具体项目表!E:E,"续建",具体项目表!#REF!,"是")</f>
        <v>#REF!</v>
      </c>
      <c r="AO8" s="33" t="e">
        <f>AN8/AK8</f>
        <v>#REF!</v>
      </c>
      <c r="AP8" s="45" t="e">
        <f>SUMIFS(具体项目表!H:H,具体项目表!#REF!,B8,具体项目表!E:E,"续建",具体项目表!#REF!,"是")</f>
        <v>#REF!</v>
      </c>
      <c r="AQ8" s="33" t="e">
        <f>AP8/AM8</f>
        <v>#REF!</v>
      </c>
      <c r="AR8" s="34" t="e">
        <f>COUNTIFS(具体项目表!#REF!,B8,具体项目表!I:I,"是",具体项目表!E:E,"续建")+COUNTIFS(具体项目表!#REF!,B8,具体项目表!I:I,"无需办理",具体项目表!E:E,"续建")</f>
        <v>#REF!</v>
      </c>
      <c r="AS8" s="35" t="e">
        <f>AR8/AK8</f>
        <v>#REF!</v>
      </c>
      <c r="AT8" s="39" t="e">
        <f>COUNTIFS(具体项目表!#REF!,B8,具体项目表!J:J,"是",具体项目表!E:E,"续建")+COUNTIFS(具体项目表!#REF!,B8,具体项目表!J:J,"无需办理",具体项目表!E:E,"续建")</f>
        <v>#REF!</v>
      </c>
      <c r="AU8" s="33" t="e">
        <f>AT8/AK8</f>
        <v>#REF!</v>
      </c>
      <c r="AV8" s="34" t="e">
        <f>COUNTIFS(具体项目表!#REF!,B8,具体项目表!K:K,"是",具体项目表!E:E,"续建")+COUNTIFS(具体项目表!#REF!,B8,具体项目表!K:K,"无需办理",具体项目表!E:E,"续建")</f>
        <v>#REF!</v>
      </c>
      <c r="AW8" s="35" t="e">
        <f>AR8/AK8</f>
        <v>#REF!</v>
      </c>
      <c r="AX8" s="39" t="e">
        <f>COUNTIFS(具体项目表!#REF!,B8,具体项目表!L:L,"是",具体项目表!E:E,"续建")+COUNTIFS(具体项目表!#REF!,B8,具体项目表!L:L,"无需办理",具体项目表!E:E,"续建")</f>
        <v>#REF!</v>
      </c>
      <c r="AY8" s="33" t="e">
        <f>AX8/AK8</f>
        <v>#REF!</v>
      </c>
      <c r="AZ8" s="39" t="e">
        <f>COUNTIFS(具体项目表!#REF!,B8,具体项目表!M:M,"是",具体项目表!E:E,"续建")+COUNTIFS(具体项目表!#REF!,B8,具体项目表!M:M,"无需办理",具体项目表!E:E,"续建")</f>
        <v>#REF!</v>
      </c>
      <c r="BA8" s="33" t="e">
        <f>AZ8/AK8</f>
        <v>#REF!</v>
      </c>
      <c r="BB8" s="34" t="e">
        <f>COUNTIFS(具体项目表!#REF!,B8,具体项目表!N:N,"是",具体项目表!E:E,"续建")+COUNTIFS(具体项目表!#REF!,B8,具体项目表!N:N,"无需办理",具体项目表!E:E,"续建")</f>
        <v>#REF!</v>
      </c>
      <c r="BC8" s="35" t="e">
        <f>BB8/AK8</f>
        <v>#REF!</v>
      </c>
      <c r="BD8" s="34" t="e">
        <f>COUNTIFS(具体项目表!#REF!,B8,具体项目表!O:O,"是",具体项目表!E:E,"续建")+COUNTIFS(具体项目表!#REF!,B8,具体项目表!O:O,"无需办理",具体项目表!E:E,"续建")</f>
        <v>#REF!</v>
      </c>
      <c r="BE8" s="35" t="e">
        <f>BD8/AK8</f>
        <v>#REF!</v>
      </c>
      <c r="BF8" s="34" t="e">
        <f>COUNTIFS(具体项目表!#REF!,B8,具体项目表!P:P,"是",具体项目表!E:E,"续建")+COUNTIFS(具体项目表!#REF!,B8,具体项目表!P:P,"无需办理",具体项目表!E:E,"续建")</f>
        <v>#REF!</v>
      </c>
      <c r="BG8" s="33" t="e">
        <f>BF8/AK8</f>
        <v>#REF!</v>
      </c>
      <c r="BH8" s="34" t="e">
        <f>COUNTIFS(具体项目表!#REF!,B8,具体项目表!Q:Q,"是",具体项目表!E:E,"续建")+COUNTIFS(具体项目表!#REF!,B8,具体项目表!Q:Q,"无需办理",具体项目表!E:E,"续建")</f>
        <v>#REF!</v>
      </c>
      <c r="BI8" s="33" t="e">
        <f>BH8/AK8</f>
        <v>#REF!</v>
      </c>
      <c r="BJ8" s="34" t="e">
        <f>COUNTIFS(具体项目表!#REF!,B8,具体项目表!R:R,"是",具体项目表!E:E,"续建")+COUNTIFS(具体项目表!#REF!,B8,具体项目表!R:R,"无需办理",具体项目表!E:E,"续建")</f>
        <v>#REF!</v>
      </c>
      <c r="BK8" s="33" t="e">
        <f>BJ8/AK8</f>
        <v>#REF!</v>
      </c>
      <c r="BL8" s="34" t="e">
        <f>COUNTIFS(具体项目表!#REF!,B8,具体项目表!S:S,"是",具体项目表!E:E,"续建")+COUNTIFS(具体项目表!#REF!,B8,具体项目表!S:S,"无需办理",具体项目表!E:E,"续建")</f>
        <v>#REF!</v>
      </c>
      <c r="BM8" s="33" t="e">
        <f>BL8/AK8</f>
        <v>#REF!</v>
      </c>
      <c r="BN8" s="34" t="e">
        <f>COUNTIFS(具体项目表!#REF!,B8,具体项目表!T:T,"是",具体项目表!E:E,"续建")+COUNTIFS(具体项目表!#REF!,B8,具体项目表!T:T,"无需办理",具体项目表!E:E,"续建")</f>
        <v>#REF!</v>
      </c>
      <c r="BO8" s="33" t="e">
        <f>BN8/AK8</f>
        <v>#REF!</v>
      </c>
      <c r="BP8" s="34" t="e">
        <f>COUNTIFS(具体项目表!#REF!,"0",具体项目表!#REF!,B8,具体项目表!E:E,"续建")</f>
        <v>#REF!</v>
      </c>
      <c r="BQ8" s="33" t="e">
        <f>BP8/AK8</f>
        <v>#REF!</v>
      </c>
      <c r="BR8" s="30" t="s">
        <v>251</v>
      </c>
      <c r="BS8" s="34" t="e">
        <f>COUNTIFS(具体项目表!#REF!,B8,具体项目表!E:E,"新建")</f>
        <v>#REF!</v>
      </c>
      <c r="BT8" s="32" t="e">
        <f>SUMIFS(具体项目表!F:F,具体项目表!#REF!,B8,具体项目表!E:E,"新建")</f>
        <v>#REF!</v>
      </c>
      <c r="BU8" s="32" t="e">
        <f>SUMIFS(具体项目表!G:G,具体项目表!#REF!,B8,具体项目表!E:E,"新建")</f>
        <v>#REF!</v>
      </c>
      <c r="BV8" s="34" t="e">
        <f>COUNTIFS(具体项目表!#REF!,B8,具体项目表!E:E,"新建",具体项目表!#REF!,"是")</f>
        <v>#REF!</v>
      </c>
      <c r="BW8" s="33" t="e">
        <f>BV8/BS8</f>
        <v>#REF!</v>
      </c>
      <c r="BX8" s="32" t="e">
        <f>SUMIFS(具体项目表!H:H,具体项目表!#REF!,B8,具体项目表!E:E,"新建",具体项目表!#REF!,"是")</f>
        <v>#REF!</v>
      </c>
      <c r="BY8" s="33" t="e">
        <f>BX8/BU8</f>
        <v>#REF!</v>
      </c>
      <c r="BZ8" s="34" t="e">
        <f>COUNTIFS(具体项目表!#REF!,B8,具体项目表!I:I,"是",具体项目表!E:E,"新建")+COUNTIFS(具体项目表!#REF!,B8,具体项目表!I:I,"无需办理",具体项目表!E:E,"新建")</f>
        <v>#REF!</v>
      </c>
      <c r="CA8" s="33" t="e">
        <f>BZ8/BS8</f>
        <v>#REF!</v>
      </c>
      <c r="CB8" s="39" t="e">
        <f>COUNTIFS(具体项目表!#REF!,B8,具体项目表!J:J,"是",具体项目表!E:E,"新建")+COUNTIFS(具体项目表!#REF!,B8,具体项目表!J:J,"无需办理",具体项目表!E:E,"新建")</f>
        <v>#REF!</v>
      </c>
      <c r="CC8" s="33" t="e">
        <f>CB8/BS8</f>
        <v>#REF!</v>
      </c>
      <c r="CD8" s="34" t="e">
        <f>COUNTIFS(具体项目表!#REF!,B8,具体项目表!K:K,"是",具体项目表!E:E,"新建")+COUNTIFS(具体项目表!#REF!,B8,具体项目表!K:K,"无需办理",具体项目表!E:E,"新建")</f>
        <v>#REF!</v>
      </c>
      <c r="CE8" s="33" t="e">
        <f>CD8/BS8</f>
        <v>#REF!</v>
      </c>
      <c r="CF8" s="39" t="e">
        <f>COUNTIFS(具体项目表!#REF!,B8,具体项目表!L:L,"是",具体项目表!E:E,"新建")+COUNTIFS(具体项目表!#REF!,B8,具体项目表!L:L,"无需办理",具体项目表!E:E,"新建")</f>
        <v>#REF!</v>
      </c>
      <c r="CG8" s="33" t="e">
        <f>CF8/BS8</f>
        <v>#REF!</v>
      </c>
      <c r="CH8" s="39" t="e">
        <f>COUNTIFS(具体项目表!#REF!,B8,具体项目表!M:M,"是",具体项目表!E:E,"新建")+COUNTIFS(具体项目表!#REF!,B8,具体项目表!M:M,"无需办理",具体项目表!E:E,"新建")</f>
        <v>#REF!</v>
      </c>
      <c r="CI8" s="33" t="e">
        <f>CH8/BS8</f>
        <v>#REF!</v>
      </c>
      <c r="CJ8" s="34" t="e">
        <f>COUNTIFS(具体项目表!#REF!,B8,具体项目表!N:N,"是",具体项目表!E:E,"新建")+COUNTIFS(具体项目表!#REF!,B8,具体项目表!N:N,"无需办理",具体项目表!E:E,"新建")</f>
        <v>#REF!</v>
      </c>
      <c r="CK8" s="33" t="e">
        <f>CJ8/BS8</f>
        <v>#REF!</v>
      </c>
      <c r="CL8" s="34" t="e">
        <f>COUNTIFS(具体项目表!#REF!,B8,具体项目表!O:O,"是",具体项目表!E:E,"新建")+COUNTIFS(具体项目表!#REF!,B8,具体项目表!O:O,"无需办理",具体项目表!E:E,"新建")</f>
        <v>#REF!</v>
      </c>
      <c r="CM8" s="33" t="e">
        <f>CL8/BS8</f>
        <v>#REF!</v>
      </c>
      <c r="CN8" s="34" t="e">
        <f>COUNTIFS(具体项目表!#REF!,B8,具体项目表!P:P,"是",具体项目表!E:E,"新建")+COUNTIFS(具体项目表!#REF!,B8,具体项目表!P:P,"无需办理",具体项目表!E:E,"新建")</f>
        <v>#REF!</v>
      </c>
      <c r="CO8" s="46" t="e">
        <f>CN8/BS8</f>
        <v>#REF!</v>
      </c>
      <c r="CP8" s="34" t="e">
        <f>COUNTIFS(具体项目表!#REF!,B8,具体项目表!Q:Q,"是",具体项目表!E:E,"新建")+COUNTIFS(具体项目表!#REF!,B8,具体项目表!Q:Q,"无需办理",具体项目表!E:E,"新建")</f>
        <v>#REF!</v>
      </c>
      <c r="CQ8" s="46" t="e">
        <f>CP8/BS8</f>
        <v>#REF!</v>
      </c>
      <c r="CR8" s="34" t="e">
        <f>COUNTIFS(具体项目表!#REF!,B8,具体项目表!R:R,"是",具体项目表!E:E,"新建")+COUNTIFS(具体项目表!#REF!,B8,具体项目表!R:R,"无需办理",具体项目表!E:E,"新建")</f>
        <v>#REF!</v>
      </c>
      <c r="CS8" s="33" t="e">
        <f>CR8/BS8</f>
        <v>#REF!</v>
      </c>
      <c r="CT8" s="34" t="e">
        <f>COUNTIFS(具体项目表!#REF!,B8,具体项目表!S:S,"是",具体项目表!E:E,"新建")+COUNTIFS(具体项目表!#REF!,B8,具体项目表!S:S,"无需办理",具体项目表!E:E,"新建")</f>
        <v>#REF!</v>
      </c>
      <c r="CU8" s="33" t="e">
        <f>CT8/BS8</f>
        <v>#REF!</v>
      </c>
      <c r="CV8" s="34" t="e">
        <f>COUNTIFS(具体项目表!#REF!,B8,具体项目表!T:T,"是",具体项目表!E:E,"新建")+COUNTIFS(具体项目表!#REF!,B8,具体项目表!T:T,"无需办理",具体项目表!E:E,"新建")</f>
        <v>#REF!</v>
      </c>
      <c r="CW8" s="33" t="e">
        <f>CV8/BS8</f>
        <v>#REF!</v>
      </c>
      <c r="CX8" s="34" t="e">
        <f>COUNTIFS(具体项目表!#REF!,"0",具体项目表!#REF!,B8,具体项目表!E:E,"新建")</f>
        <v>#REF!</v>
      </c>
      <c r="CY8" s="33" t="e">
        <f>CX8/BS8</f>
        <v>#REF!</v>
      </c>
    </row>
    <row r="9" ht="35" customHeight="1" spans="1:103">
      <c r="A9" s="30" t="s">
        <v>252</v>
      </c>
      <c r="B9" s="30" t="s">
        <v>252</v>
      </c>
      <c r="C9" s="34" t="e">
        <f>AK9+BS9</f>
        <v>#REF!</v>
      </c>
      <c r="D9" s="32" t="e">
        <f>AL9+BT9</f>
        <v>#REF!</v>
      </c>
      <c r="E9" s="32" t="e">
        <f>AM9+BU9</f>
        <v>#REF!</v>
      </c>
      <c r="F9" s="31" t="e">
        <f>AN9+BV9</f>
        <v>#REF!</v>
      </c>
      <c r="G9" s="33" t="e">
        <f>F9/C9</f>
        <v>#REF!</v>
      </c>
      <c r="H9" s="32" t="e">
        <f>AP9+BX9</f>
        <v>#REF!</v>
      </c>
      <c r="I9" s="33" t="e">
        <f>H9/E9</f>
        <v>#REF!</v>
      </c>
      <c r="J9" s="34" t="e">
        <f>AR9+BZ9</f>
        <v>#REF!</v>
      </c>
      <c r="K9" s="33" t="e">
        <f>J9/C9</f>
        <v>#REF!</v>
      </c>
      <c r="L9" s="39" t="e">
        <f>AT9+CB9</f>
        <v>#REF!</v>
      </c>
      <c r="M9" s="33" t="e">
        <f>L9/C9</f>
        <v>#REF!</v>
      </c>
      <c r="N9" s="34" t="e">
        <f>AV9+CD9</f>
        <v>#REF!</v>
      </c>
      <c r="O9" s="33" t="e">
        <f>N9/C9</f>
        <v>#REF!</v>
      </c>
      <c r="P9" s="39" t="e">
        <f>AX9+CF9</f>
        <v>#REF!</v>
      </c>
      <c r="Q9" s="33" t="e">
        <f>P9/C9</f>
        <v>#REF!</v>
      </c>
      <c r="R9" s="39" t="e">
        <f>AZ9+CH9</f>
        <v>#REF!</v>
      </c>
      <c r="S9" s="33" t="e">
        <f>R9/C9</f>
        <v>#REF!</v>
      </c>
      <c r="T9" s="34" t="e">
        <f>BB9+CJ9</f>
        <v>#REF!</v>
      </c>
      <c r="U9" s="33" t="e">
        <f>T9/C9</f>
        <v>#REF!</v>
      </c>
      <c r="V9" s="34" t="e">
        <f>BD9+CL9</f>
        <v>#REF!</v>
      </c>
      <c r="W9" s="33" t="e">
        <f>V9/C9</f>
        <v>#REF!</v>
      </c>
      <c r="X9" s="34" t="e">
        <f>BF9+CN9</f>
        <v>#REF!</v>
      </c>
      <c r="Y9" s="33" t="e">
        <f>X9/C9</f>
        <v>#REF!</v>
      </c>
      <c r="Z9" s="34" t="e">
        <f>BH9+CP9</f>
        <v>#REF!</v>
      </c>
      <c r="AA9" s="33" t="e">
        <f>Z9/C9</f>
        <v>#REF!</v>
      </c>
      <c r="AB9" s="34" t="e">
        <f>BJ9+CR9</f>
        <v>#REF!</v>
      </c>
      <c r="AC9" s="33" t="e">
        <f>AB9/C9</f>
        <v>#REF!</v>
      </c>
      <c r="AD9" s="34" t="e">
        <f>BL9+CT9</f>
        <v>#REF!</v>
      </c>
      <c r="AE9" s="33" t="e">
        <f>AD9/C9</f>
        <v>#REF!</v>
      </c>
      <c r="AF9" s="34" t="e">
        <f>BN9+CV9</f>
        <v>#REF!</v>
      </c>
      <c r="AG9" s="33" t="e">
        <f>AF9/C9</f>
        <v>#REF!</v>
      </c>
      <c r="AH9" s="34" t="e">
        <f>BP9+CX9</f>
        <v>#REF!</v>
      </c>
      <c r="AI9" s="33" t="e">
        <f>AH9/C9</f>
        <v>#REF!</v>
      </c>
      <c r="AJ9" s="30" t="s">
        <v>252</v>
      </c>
      <c r="AK9" s="34" t="e">
        <f>COUNTIFS(具体项目表!#REF!,B9,具体项目表!E:E,"续建")</f>
        <v>#REF!</v>
      </c>
      <c r="AL9" s="32" t="e">
        <f>SUMIFS(具体项目表!F:F,具体项目表!#REF!,B9,具体项目表!E:E,"续建")</f>
        <v>#REF!</v>
      </c>
      <c r="AM9" s="32" t="e">
        <f>SUMIFS(具体项目表!G:G,具体项目表!#REF!,B9,具体项目表!E:E,"续建")</f>
        <v>#REF!</v>
      </c>
      <c r="AN9" s="34" t="e">
        <f>COUNTIFS(具体项目表!#REF!,B9,具体项目表!E:E,"续建",具体项目表!#REF!,"是")</f>
        <v>#REF!</v>
      </c>
      <c r="AO9" s="33" t="e">
        <f>AN9/AK9</f>
        <v>#REF!</v>
      </c>
      <c r="AP9" s="45" t="e">
        <f>SUMIFS(具体项目表!H:H,具体项目表!#REF!,B9,具体项目表!E:E,"续建",具体项目表!#REF!,"是")</f>
        <v>#REF!</v>
      </c>
      <c r="AQ9" s="33" t="e">
        <f>AP9/AM9</f>
        <v>#REF!</v>
      </c>
      <c r="AR9" s="34" t="e">
        <f>COUNTIFS(具体项目表!#REF!,B9,具体项目表!I:I,"是",具体项目表!E:E,"续建")+COUNTIFS(具体项目表!#REF!,B9,具体项目表!I:I,"无需办理",具体项目表!E:E,"续建")</f>
        <v>#REF!</v>
      </c>
      <c r="AS9" s="35" t="e">
        <f>AR9/AK9</f>
        <v>#REF!</v>
      </c>
      <c r="AT9" s="39" t="e">
        <f>COUNTIFS(具体项目表!#REF!,B9,具体项目表!J:J,"是",具体项目表!E:E,"续建")+COUNTIFS(具体项目表!#REF!,B9,具体项目表!J:J,"无需办理",具体项目表!E:E,"续建")</f>
        <v>#REF!</v>
      </c>
      <c r="AU9" s="33" t="e">
        <f>AT9/AK9</f>
        <v>#REF!</v>
      </c>
      <c r="AV9" s="34" t="e">
        <f>COUNTIFS(具体项目表!#REF!,B9,具体项目表!K:K,"是",具体项目表!E:E,"续建")+COUNTIFS(具体项目表!#REF!,B9,具体项目表!K:K,"无需办理",具体项目表!E:E,"续建")</f>
        <v>#REF!</v>
      </c>
      <c r="AW9" s="35" t="e">
        <f>AR9/AK9</f>
        <v>#REF!</v>
      </c>
      <c r="AX9" s="39" t="e">
        <f>COUNTIFS(具体项目表!#REF!,B9,具体项目表!L:L,"是",具体项目表!E:E,"续建")+COUNTIFS(具体项目表!#REF!,B9,具体项目表!L:L,"无需办理",具体项目表!E:E,"续建")</f>
        <v>#REF!</v>
      </c>
      <c r="AY9" s="33" t="e">
        <f>AX9/AK9</f>
        <v>#REF!</v>
      </c>
      <c r="AZ9" s="39" t="e">
        <f>COUNTIFS(具体项目表!#REF!,B9,具体项目表!M:M,"是",具体项目表!E:E,"续建")+COUNTIFS(具体项目表!#REF!,B9,具体项目表!M:M,"无需办理",具体项目表!E:E,"续建")</f>
        <v>#REF!</v>
      </c>
      <c r="BA9" s="33" t="e">
        <f>AZ9/AK9</f>
        <v>#REF!</v>
      </c>
      <c r="BB9" s="34" t="e">
        <f>COUNTIFS(具体项目表!#REF!,B9,具体项目表!N:N,"是",具体项目表!E:E,"续建")+COUNTIFS(具体项目表!#REF!,B9,具体项目表!N:N,"无需办理",具体项目表!E:E,"续建")</f>
        <v>#REF!</v>
      </c>
      <c r="BC9" s="35" t="e">
        <f>BB9/AK9</f>
        <v>#REF!</v>
      </c>
      <c r="BD9" s="34" t="e">
        <f>COUNTIFS(具体项目表!#REF!,B9,具体项目表!O:O,"是",具体项目表!E:E,"续建")+COUNTIFS(具体项目表!#REF!,B9,具体项目表!O:O,"无需办理",具体项目表!E:E,"续建")</f>
        <v>#REF!</v>
      </c>
      <c r="BE9" s="35" t="e">
        <f>BD9/AK9</f>
        <v>#REF!</v>
      </c>
      <c r="BF9" s="34" t="e">
        <f>COUNTIFS(具体项目表!#REF!,B9,具体项目表!P:P,"是",具体项目表!E:E,"续建")+COUNTIFS(具体项目表!#REF!,B9,具体项目表!P:P,"无需办理",具体项目表!E:E,"续建")</f>
        <v>#REF!</v>
      </c>
      <c r="BG9" s="33" t="e">
        <f>BF9/AK9</f>
        <v>#REF!</v>
      </c>
      <c r="BH9" s="34" t="e">
        <f>COUNTIFS(具体项目表!#REF!,B9,具体项目表!Q:Q,"是",具体项目表!E:E,"续建")+COUNTIFS(具体项目表!#REF!,B9,具体项目表!Q:Q,"无需办理",具体项目表!E:E,"续建")</f>
        <v>#REF!</v>
      </c>
      <c r="BI9" s="33" t="e">
        <f>BH9/AK9</f>
        <v>#REF!</v>
      </c>
      <c r="BJ9" s="34" t="e">
        <f>COUNTIFS(具体项目表!#REF!,B9,具体项目表!R:R,"是",具体项目表!E:E,"续建")+COUNTIFS(具体项目表!#REF!,B9,具体项目表!R:R,"无需办理",具体项目表!E:E,"续建")</f>
        <v>#REF!</v>
      </c>
      <c r="BK9" s="33" t="e">
        <f>BJ9/AK9</f>
        <v>#REF!</v>
      </c>
      <c r="BL9" s="34" t="e">
        <f>COUNTIFS(具体项目表!#REF!,B9,具体项目表!S:S,"是",具体项目表!E:E,"续建")+COUNTIFS(具体项目表!#REF!,B9,具体项目表!S:S,"无需办理",具体项目表!E:E,"续建")</f>
        <v>#REF!</v>
      </c>
      <c r="BM9" s="33" t="e">
        <f>BL9/AK9</f>
        <v>#REF!</v>
      </c>
      <c r="BN9" s="34" t="e">
        <f>COUNTIFS(具体项目表!#REF!,B9,具体项目表!T:T,"是",具体项目表!E:E,"续建")+COUNTIFS(具体项目表!#REF!,B9,具体项目表!T:T,"无需办理",具体项目表!E:E,"续建")</f>
        <v>#REF!</v>
      </c>
      <c r="BO9" s="33" t="e">
        <f>BN9/AK9</f>
        <v>#REF!</v>
      </c>
      <c r="BP9" s="34" t="e">
        <f>COUNTIFS(具体项目表!#REF!,"0",具体项目表!#REF!,B9,具体项目表!E:E,"续建")</f>
        <v>#REF!</v>
      </c>
      <c r="BQ9" s="33" t="e">
        <f>BP9/AK9</f>
        <v>#REF!</v>
      </c>
      <c r="BR9" s="30" t="s">
        <v>252</v>
      </c>
      <c r="BS9" s="34" t="e">
        <f>COUNTIFS(具体项目表!#REF!,B9,具体项目表!E:E,"新建")</f>
        <v>#REF!</v>
      </c>
      <c r="BT9" s="32" t="e">
        <f>SUMIFS(具体项目表!F:F,具体项目表!#REF!,B9,具体项目表!E:E,"新建")</f>
        <v>#REF!</v>
      </c>
      <c r="BU9" s="32" t="e">
        <f>SUMIFS(具体项目表!G:G,具体项目表!#REF!,B9,具体项目表!E:E,"新建")</f>
        <v>#REF!</v>
      </c>
      <c r="BV9" s="34" t="e">
        <f>COUNTIFS(具体项目表!#REF!,B9,具体项目表!E:E,"新建",具体项目表!#REF!,"是")</f>
        <v>#REF!</v>
      </c>
      <c r="BW9" s="33" t="e">
        <f>BV9/BS9</f>
        <v>#REF!</v>
      </c>
      <c r="BX9" s="32" t="e">
        <f>SUMIFS(具体项目表!H:H,具体项目表!#REF!,B9,具体项目表!E:E,"新建",具体项目表!#REF!,"是")</f>
        <v>#REF!</v>
      </c>
      <c r="BY9" s="33" t="e">
        <f>BX9/BU9</f>
        <v>#REF!</v>
      </c>
      <c r="BZ9" s="34" t="e">
        <f>COUNTIFS(具体项目表!#REF!,B9,具体项目表!I:I,"是",具体项目表!E:E,"新建")+COUNTIFS(具体项目表!#REF!,B9,具体项目表!I:I,"无需办理",具体项目表!E:E,"新建")</f>
        <v>#REF!</v>
      </c>
      <c r="CA9" s="33" t="e">
        <f>BZ9/BS9</f>
        <v>#REF!</v>
      </c>
      <c r="CB9" s="39" t="e">
        <f>COUNTIFS(具体项目表!#REF!,B9,具体项目表!J:J,"是",具体项目表!E:E,"新建")+COUNTIFS(具体项目表!#REF!,B9,具体项目表!J:J,"无需办理",具体项目表!E:E,"新建")</f>
        <v>#REF!</v>
      </c>
      <c r="CC9" s="33" t="e">
        <f>CB9/BS9</f>
        <v>#REF!</v>
      </c>
      <c r="CD9" s="34" t="e">
        <f>COUNTIFS(具体项目表!#REF!,B9,具体项目表!K:K,"是",具体项目表!E:E,"新建")+COUNTIFS(具体项目表!#REF!,B9,具体项目表!K:K,"无需办理",具体项目表!E:E,"新建")</f>
        <v>#REF!</v>
      </c>
      <c r="CE9" s="33" t="e">
        <f>CD9/BS9</f>
        <v>#REF!</v>
      </c>
      <c r="CF9" s="39" t="e">
        <f>COUNTIFS(具体项目表!#REF!,B9,具体项目表!L:L,"是",具体项目表!E:E,"新建")+COUNTIFS(具体项目表!#REF!,B9,具体项目表!L:L,"无需办理",具体项目表!E:E,"新建")</f>
        <v>#REF!</v>
      </c>
      <c r="CG9" s="33" t="e">
        <f>CF9/BS9</f>
        <v>#REF!</v>
      </c>
      <c r="CH9" s="39" t="e">
        <f>COUNTIFS(具体项目表!#REF!,B9,具体项目表!M:M,"是",具体项目表!E:E,"新建")+COUNTIFS(具体项目表!#REF!,B9,具体项目表!M:M,"无需办理",具体项目表!E:E,"新建")</f>
        <v>#REF!</v>
      </c>
      <c r="CI9" s="33" t="e">
        <f>CH9/BS9</f>
        <v>#REF!</v>
      </c>
      <c r="CJ9" s="34" t="e">
        <f>COUNTIFS(具体项目表!#REF!,B9,具体项目表!N:N,"是",具体项目表!E:E,"新建")+COUNTIFS(具体项目表!#REF!,B9,具体项目表!N:N,"无需办理",具体项目表!E:E,"新建")</f>
        <v>#REF!</v>
      </c>
      <c r="CK9" s="33" t="e">
        <f>CJ9/BS9</f>
        <v>#REF!</v>
      </c>
      <c r="CL9" s="34" t="e">
        <f>COUNTIFS(具体项目表!#REF!,B9,具体项目表!O:O,"是",具体项目表!E:E,"新建")+COUNTIFS(具体项目表!#REF!,B9,具体项目表!O:O,"无需办理",具体项目表!E:E,"新建")</f>
        <v>#REF!</v>
      </c>
      <c r="CM9" s="33" t="e">
        <f>CL9/BS9</f>
        <v>#REF!</v>
      </c>
      <c r="CN9" s="34" t="e">
        <f>COUNTIFS(具体项目表!#REF!,B9,具体项目表!P:P,"是",具体项目表!E:E,"新建")+COUNTIFS(具体项目表!#REF!,B9,具体项目表!P:P,"无需办理",具体项目表!E:E,"新建")</f>
        <v>#REF!</v>
      </c>
      <c r="CO9" s="46" t="e">
        <f>CN9/BS9</f>
        <v>#REF!</v>
      </c>
      <c r="CP9" s="34" t="e">
        <f>COUNTIFS(具体项目表!#REF!,B9,具体项目表!Q:Q,"是",具体项目表!E:E,"新建")+COUNTIFS(具体项目表!#REF!,B9,具体项目表!Q:Q,"无需办理",具体项目表!E:E,"新建")</f>
        <v>#REF!</v>
      </c>
      <c r="CQ9" s="46" t="e">
        <f>CP9/BS9</f>
        <v>#REF!</v>
      </c>
      <c r="CR9" s="34" t="e">
        <f>COUNTIFS(具体项目表!#REF!,B9,具体项目表!R:R,"是",具体项目表!E:E,"新建")+COUNTIFS(具体项目表!#REF!,B9,具体项目表!R:R,"无需办理",具体项目表!E:E,"新建")</f>
        <v>#REF!</v>
      </c>
      <c r="CS9" s="33" t="e">
        <f>CR9/BS9</f>
        <v>#REF!</v>
      </c>
      <c r="CT9" s="34" t="e">
        <f>COUNTIFS(具体项目表!#REF!,B9,具体项目表!S:S,"是",具体项目表!E:E,"新建")+COUNTIFS(具体项目表!#REF!,B9,具体项目表!S:S,"无需办理",具体项目表!E:E,"新建")</f>
        <v>#REF!</v>
      </c>
      <c r="CU9" s="33" t="e">
        <f>CT9/BS9</f>
        <v>#REF!</v>
      </c>
      <c r="CV9" s="34" t="e">
        <f>COUNTIFS(具体项目表!#REF!,B9,具体项目表!T:T,"是",具体项目表!E:E,"新建")+COUNTIFS(具体项目表!#REF!,B9,具体项目表!T:T,"无需办理",具体项目表!E:E,"新建")</f>
        <v>#REF!</v>
      </c>
      <c r="CW9" s="33" t="e">
        <f>CV9/BS9</f>
        <v>#REF!</v>
      </c>
      <c r="CX9" s="34" t="e">
        <f>COUNTIFS(具体项目表!#REF!,"0",具体项目表!#REF!,B9,具体项目表!E:E,"新建")</f>
        <v>#REF!</v>
      </c>
      <c r="CY9" s="33" t="e">
        <f>CX9/BS9</f>
        <v>#REF!</v>
      </c>
    </row>
    <row r="10" ht="35" customHeight="1" spans="1:103">
      <c r="A10" s="30" t="s">
        <v>13</v>
      </c>
      <c r="B10" s="30" t="s">
        <v>13</v>
      </c>
      <c r="C10" s="34" t="e">
        <f>AK10+BS10</f>
        <v>#REF!</v>
      </c>
      <c r="D10" s="32" t="e">
        <f>AL10+BT10</f>
        <v>#REF!</v>
      </c>
      <c r="E10" s="32" t="e">
        <f>AM10+BU10</f>
        <v>#REF!</v>
      </c>
      <c r="F10" s="31" t="e">
        <f>AN10+BV10</f>
        <v>#REF!</v>
      </c>
      <c r="G10" s="35" t="e">
        <f>F10/C10</f>
        <v>#REF!</v>
      </c>
      <c r="H10" s="32" t="e">
        <f>AP10+BX10</f>
        <v>#REF!</v>
      </c>
      <c r="I10" s="33" t="e">
        <f>H10/E10</f>
        <v>#REF!</v>
      </c>
      <c r="J10" s="34" t="e">
        <f>AR10+BZ10</f>
        <v>#REF!</v>
      </c>
      <c r="K10" s="33" t="e">
        <f>J10/C10</f>
        <v>#REF!</v>
      </c>
      <c r="L10" s="39" t="e">
        <f>AT10+CB10</f>
        <v>#REF!</v>
      </c>
      <c r="M10" s="33" t="e">
        <f>L10/C10</f>
        <v>#REF!</v>
      </c>
      <c r="N10" s="34" t="e">
        <f>AV10+CD10</f>
        <v>#REF!</v>
      </c>
      <c r="O10" s="33" t="e">
        <f>N10/C10</f>
        <v>#REF!</v>
      </c>
      <c r="P10" s="39" t="e">
        <f>AX10+CF10</f>
        <v>#REF!</v>
      </c>
      <c r="Q10" s="33" t="e">
        <f>P10/C10</f>
        <v>#REF!</v>
      </c>
      <c r="R10" s="39" t="e">
        <f>AZ10+CH10</f>
        <v>#REF!</v>
      </c>
      <c r="S10" s="33" t="e">
        <f>R10/C10</f>
        <v>#REF!</v>
      </c>
      <c r="T10" s="34" t="e">
        <f>BB10+CJ10</f>
        <v>#REF!</v>
      </c>
      <c r="U10" s="33" t="e">
        <f>T10/C10</f>
        <v>#REF!</v>
      </c>
      <c r="V10" s="34" t="e">
        <f>BD10+CL10</f>
        <v>#REF!</v>
      </c>
      <c r="W10" s="33" t="e">
        <f>V10/C10</f>
        <v>#REF!</v>
      </c>
      <c r="X10" s="34" t="e">
        <f>BF10+CN10</f>
        <v>#REF!</v>
      </c>
      <c r="Y10" s="33" t="e">
        <f>X10/C10</f>
        <v>#REF!</v>
      </c>
      <c r="Z10" s="34" t="e">
        <f>BH10+CP10</f>
        <v>#REF!</v>
      </c>
      <c r="AA10" s="33" t="e">
        <f>Z10/C10</f>
        <v>#REF!</v>
      </c>
      <c r="AB10" s="34" t="e">
        <f>BJ10+CR10</f>
        <v>#REF!</v>
      </c>
      <c r="AC10" s="33" t="e">
        <f>AB10/C10</f>
        <v>#REF!</v>
      </c>
      <c r="AD10" s="34" t="e">
        <f>BL10+CT10</f>
        <v>#REF!</v>
      </c>
      <c r="AE10" s="33" t="e">
        <f>AD10/C10</f>
        <v>#REF!</v>
      </c>
      <c r="AF10" s="34" t="e">
        <f>BN10+CV10</f>
        <v>#REF!</v>
      </c>
      <c r="AG10" s="33" t="e">
        <f>AF10/C10</f>
        <v>#REF!</v>
      </c>
      <c r="AH10" s="34" t="e">
        <f>BP10+CX10</f>
        <v>#REF!</v>
      </c>
      <c r="AI10" s="33" t="e">
        <f>AH10/C10</f>
        <v>#REF!</v>
      </c>
      <c r="AJ10" s="30" t="s">
        <v>13</v>
      </c>
      <c r="AK10" s="34" t="e">
        <f>COUNTIFS(具体项目表!#REF!,B10,具体项目表!E:E,"续建")</f>
        <v>#REF!</v>
      </c>
      <c r="AL10" s="32" t="e">
        <f>SUMIFS(具体项目表!F:F,具体项目表!#REF!,B10,具体项目表!E:E,"续建")</f>
        <v>#REF!</v>
      </c>
      <c r="AM10" s="32" t="e">
        <f>SUMIFS(具体项目表!G:G,具体项目表!#REF!,B10,具体项目表!E:E,"续建")</f>
        <v>#REF!</v>
      </c>
      <c r="AN10" s="34" t="e">
        <f>COUNTIFS(具体项目表!#REF!,B10,具体项目表!E:E,"续建",具体项目表!#REF!,"是")</f>
        <v>#REF!</v>
      </c>
      <c r="AO10" s="33" t="e">
        <f>AN10/AK10</f>
        <v>#REF!</v>
      </c>
      <c r="AP10" s="45" t="e">
        <f>SUMIFS(具体项目表!H:H,具体项目表!#REF!,B10,具体项目表!E:E,"续建",具体项目表!#REF!,"是")</f>
        <v>#REF!</v>
      </c>
      <c r="AQ10" s="33" t="e">
        <f>AP10/AM10</f>
        <v>#REF!</v>
      </c>
      <c r="AR10" s="34" t="e">
        <f>COUNTIFS(具体项目表!#REF!,B10,具体项目表!I:I,"是",具体项目表!E:E,"续建")+COUNTIFS(具体项目表!#REF!,B10,具体项目表!I:I,"无需办理",具体项目表!E:E,"续建")</f>
        <v>#REF!</v>
      </c>
      <c r="AS10" s="35" t="e">
        <f>AR10/AK10</f>
        <v>#REF!</v>
      </c>
      <c r="AT10" s="39" t="e">
        <f>COUNTIFS(具体项目表!#REF!,B10,具体项目表!J:J,"是",具体项目表!E:E,"续建")+COUNTIFS(具体项目表!#REF!,B10,具体项目表!J:J,"无需办理",具体项目表!E:E,"续建")</f>
        <v>#REF!</v>
      </c>
      <c r="AU10" s="33" t="e">
        <f>AT10/AK10</f>
        <v>#REF!</v>
      </c>
      <c r="AV10" s="34" t="e">
        <f>COUNTIFS(具体项目表!#REF!,B10,具体项目表!K:K,"是",具体项目表!E:E,"续建")+COUNTIFS(具体项目表!#REF!,B10,具体项目表!K:K,"无需办理",具体项目表!E:E,"续建")</f>
        <v>#REF!</v>
      </c>
      <c r="AW10" s="35" t="e">
        <f>AR10/AK10</f>
        <v>#REF!</v>
      </c>
      <c r="AX10" s="39" t="e">
        <f>COUNTIFS(具体项目表!#REF!,B10,具体项目表!L:L,"是",具体项目表!E:E,"续建")+COUNTIFS(具体项目表!#REF!,B10,具体项目表!L:L,"无需办理",具体项目表!E:E,"续建")</f>
        <v>#REF!</v>
      </c>
      <c r="AY10" s="33" t="e">
        <f>AX10/AK10</f>
        <v>#REF!</v>
      </c>
      <c r="AZ10" s="39" t="e">
        <f>COUNTIFS(具体项目表!#REF!,B10,具体项目表!M:M,"是",具体项目表!E:E,"续建")+COUNTIFS(具体项目表!#REF!,B10,具体项目表!M:M,"无需办理",具体项目表!E:E,"续建")</f>
        <v>#REF!</v>
      </c>
      <c r="BA10" s="33" t="e">
        <f>AZ10/AK10</f>
        <v>#REF!</v>
      </c>
      <c r="BB10" s="34" t="e">
        <f>COUNTIFS(具体项目表!#REF!,B10,具体项目表!N:N,"是",具体项目表!E:E,"续建")+COUNTIFS(具体项目表!#REF!,B10,具体项目表!N:N,"无需办理",具体项目表!E:E,"续建")</f>
        <v>#REF!</v>
      </c>
      <c r="BC10" s="33" t="e">
        <f>BB10/AK10</f>
        <v>#REF!</v>
      </c>
      <c r="BD10" s="34" t="e">
        <f>COUNTIFS(具体项目表!#REF!,B10,具体项目表!O:O,"是",具体项目表!E:E,"续建")+COUNTIFS(具体项目表!#REF!,B10,具体项目表!O:O,"无需办理",具体项目表!E:E,"续建")</f>
        <v>#REF!</v>
      </c>
      <c r="BE10" s="35" t="e">
        <f>BD10/AK10</f>
        <v>#REF!</v>
      </c>
      <c r="BF10" s="34" t="e">
        <f>COUNTIFS(具体项目表!#REF!,B10,具体项目表!P:P,"是",具体项目表!E:E,"续建")+COUNTIFS(具体项目表!#REF!,B10,具体项目表!P:P,"无需办理",具体项目表!E:E,"续建")</f>
        <v>#REF!</v>
      </c>
      <c r="BG10" s="33" t="e">
        <f>BF10/AK10</f>
        <v>#REF!</v>
      </c>
      <c r="BH10" s="34" t="e">
        <f>COUNTIFS(具体项目表!#REF!,B10,具体项目表!Q:Q,"是",具体项目表!E:E,"续建")+COUNTIFS(具体项目表!#REF!,B10,具体项目表!Q:Q,"无需办理",具体项目表!E:E,"续建")</f>
        <v>#REF!</v>
      </c>
      <c r="BI10" s="33" t="e">
        <f>BH10/AK10</f>
        <v>#REF!</v>
      </c>
      <c r="BJ10" s="34" t="e">
        <f>COUNTIFS(具体项目表!#REF!,B10,具体项目表!R:R,"是",具体项目表!E:E,"续建")+COUNTIFS(具体项目表!#REF!,B10,具体项目表!R:R,"无需办理",具体项目表!E:E,"续建")</f>
        <v>#REF!</v>
      </c>
      <c r="BK10" s="33" t="e">
        <f>BJ10/AK10</f>
        <v>#REF!</v>
      </c>
      <c r="BL10" s="34" t="e">
        <f>COUNTIFS(具体项目表!#REF!,B10,具体项目表!S:S,"是",具体项目表!E:E,"续建")+COUNTIFS(具体项目表!#REF!,B10,具体项目表!S:S,"无需办理",具体项目表!E:E,"续建")</f>
        <v>#REF!</v>
      </c>
      <c r="BM10" s="33" t="e">
        <f>BL10/AK10</f>
        <v>#REF!</v>
      </c>
      <c r="BN10" s="34" t="e">
        <f>COUNTIFS(具体项目表!#REF!,B10,具体项目表!T:T,"是",具体项目表!E:E,"续建")+COUNTIFS(具体项目表!#REF!,B10,具体项目表!T:T,"无需办理",具体项目表!E:E,"续建")</f>
        <v>#REF!</v>
      </c>
      <c r="BO10" s="33" t="e">
        <f>BN10/AK10</f>
        <v>#REF!</v>
      </c>
      <c r="BP10" s="34" t="e">
        <f>COUNTIFS(具体项目表!#REF!,"0",具体项目表!#REF!,B10,具体项目表!E:E,"续建")</f>
        <v>#REF!</v>
      </c>
      <c r="BQ10" s="33" t="e">
        <f>BP10/AK10</f>
        <v>#REF!</v>
      </c>
      <c r="BR10" s="30" t="s">
        <v>13</v>
      </c>
      <c r="BS10" s="34" t="e">
        <f>COUNTIFS(具体项目表!#REF!,B10,具体项目表!E:E,"新建")</f>
        <v>#REF!</v>
      </c>
      <c r="BT10" s="32" t="e">
        <f>SUMIFS(具体项目表!F:F,具体项目表!#REF!,B10,具体项目表!E:E,"新建")</f>
        <v>#REF!</v>
      </c>
      <c r="BU10" s="32" t="e">
        <f>SUMIFS(具体项目表!G:G,具体项目表!#REF!,B10,具体项目表!E:E,"新建")</f>
        <v>#REF!</v>
      </c>
      <c r="BV10" s="34" t="e">
        <f>COUNTIFS(具体项目表!#REF!,B10,具体项目表!E:E,"新建",具体项目表!#REF!,"是")</f>
        <v>#REF!</v>
      </c>
      <c r="BW10" s="33" t="e">
        <f>BV10/BS10</f>
        <v>#REF!</v>
      </c>
      <c r="BX10" s="32" t="e">
        <f>SUMIFS(具体项目表!H:H,具体项目表!#REF!,B10,具体项目表!E:E,"新建",具体项目表!#REF!,"是")</f>
        <v>#REF!</v>
      </c>
      <c r="BY10" s="33" t="e">
        <f>BX10/BU10</f>
        <v>#REF!</v>
      </c>
      <c r="BZ10" s="34" t="e">
        <f>COUNTIFS(具体项目表!#REF!,B10,具体项目表!I:I,"是",具体项目表!E:E,"新建")+COUNTIFS(具体项目表!#REF!,B10,具体项目表!I:I,"无需办理",具体项目表!E:E,"新建")</f>
        <v>#REF!</v>
      </c>
      <c r="CA10" s="33" t="e">
        <f>BZ10/BS10</f>
        <v>#REF!</v>
      </c>
      <c r="CB10" s="39" t="e">
        <f>COUNTIFS(具体项目表!#REF!,B10,具体项目表!J:J,"是",具体项目表!E:E,"新建")+COUNTIFS(具体项目表!#REF!,B10,具体项目表!J:J,"无需办理",具体项目表!E:E,"新建")</f>
        <v>#REF!</v>
      </c>
      <c r="CC10" s="33" t="e">
        <f>CB10/BS10</f>
        <v>#REF!</v>
      </c>
      <c r="CD10" s="34" t="e">
        <f>COUNTIFS(具体项目表!#REF!,B10,具体项目表!K:K,"是",具体项目表!E:E,"新建")+COUNTIFS(具体项目表!#REF!,B10,具体项目表!K:K,"无需办理",具体项目表!E:E,"新建")</f>
        <v>#REF!</v>
      </c>
      <c r="CE10" s="33" t="e">
        <f>CD10/BS10</f>
        <v>#REF!</v>
      </c>
      <c r="CF10" s="39" t="e">
        <f>COUNTIFS(具体项目表!#REF!,B10,具体项目表!L:L,"是",具体项目表!E:E,"新建")+COUNTIFS(具体项目表!#REF!,B10,具体项目表!L:L,"无需办理",具体项目表!E:E,"新建")</f>
        <v>#REF!</v>
      </c>
      <c r="CG10" s="33" t="e">
        <f>CF10/BS10</f>
        <v>#REF!</v>
      </c>
      <c r="CH10" s="39" t="e">
        <f>COUNTIFS(具体项目表!#REF!,B10,具体项目表!M:M,"是",具体项目表!E:E,"新建")+COUNTIFS(具体项目表!#REF!,B10,具体项目表!M:M,"无需办理",具体项目表!E:E,"新建")</f>
        <v>#REF!</v>
      </c>
      <c r="CI10" s="33" t="e">
        <f>CH10/BS10</f>
        <v>#REF!</v>
      </c>
      <c r="CJ10" s="34" t="e">
        <f>COUNTIFS(具体项目表!#REF!,B10,具体项目表!N:N,"是",具体项目表!E:E,"新建")+COUNTIFS(具体项目表!#REF!,B10,具体项目表!N:N,"无需办理",具体项目表!E:E,"新建")</f>
        <v>#REF!</v>
      </c>
      <c r="CK10" s="33" t="e">
        <f>CJ10/BS10</f>
        <v>#REF!</v>
      </c>
      <c r="CL10" s="34" t="e">
        <f>COUNTIFS(具体项目表!#REF!,B10,具体项目表!O:O,"是",具体项目表!E:E,"新建")+COUNTIFS(具体项目表!#REF!,B10,具体项目表!O:O,"无需办理",具体项目表!E:E,"新建")</f>
        <v>#REF!</v>
      </c>
      <c r="CM10" s="33" t="e">
        <f>CL10/BS10</f>
        <v>#REF!</v>
      </c>
      <c r="CN10" s="34" t="e">
        <f>COUNTIFS(具体项目表!#REF!,B10,具体项目表!P:P,"是",具体项目表!E:E,"新建")+COUNTIFS(具体项目表!#REF!,B10,具体项目表!P:P,"无需办理",具体项目表!E:E,"新建")</f>
        <v>#REF!</v>
      </c>
      <c r="CO10" s="46" t="e">
        <f>CN10/BS10</f>
        <v>#REF!</v>
      </c>
      <c r="CP10" s="34" t="e">
        <f>COUNTIFS(具体项目表!#REF!,B10,具体项目表!Q:Q,"是",具体项目表!E:E,"新建")+COUNTIFS(具体项目表!#REF!,B10,具体项目表!Q:Q,"无需办理",具体项目表!E:E,"新建")</f>
        <v>#REF!</v>
      </c>
      <c r="CQ10" s="46" t="e">
        <f>CP10/BS10</f>
        <v>#REF!</v>
      </c>
      <c r="CR10" s="34" t="e">
        <f>COUNTIFS(具体项目表!#REF!,B10,具体项目表!R:R,"是",具体项目表!E:E,"新建")+COUNTIFS(具体项目表!#REF!,B10,具体项目表!R:R,"无需办理",具体项目表!E:E,"新建")</f>
        <v>#REF!</v>
      </c>
      <c r="CS10" s="33" t="e">
        <f>CR10/BS10</f>
        <v>#REF!</v>
      </c>
      <c r="CT10" s="34" t="e">
        <f>COUNTIFS(具体项目表!#REF!,B10,具体项目表!S:S,"是",具体项目表!E:E,"新建")+COUNTIFS(具体项目表!#REF!,B10,具体项目表!S:S,"无需办理",具体项目表!E:E,"新建")</f>
        <v>#REF!</v>
      </c>
      <c r="CU10" s="33" t="e">
        <f>CT10/BS10</f>
        <v>#REF!</v>
      </c>
      <c r="CV10" s="34" t="e">
        <f>COUNTIFS(具体项目表!#REF!,B10,具体项目表!T:T,"是",具体项目表!E:E,"新建")+COUNTIFS(具体项目表!#REF!,B10,具体项目表!T:T,"无需办理",具体项目表!E:E,"新建")</f>
        <v>#REF!</v>
      </c>
      <c r="CW10" s="33" t="e">
        <f>CV10/BS10</f>
        <v>#REF!</v>
      </c>
      <c r="CX10" s="34" t="e">
        <f>COUNTIFS(具体项目表!#REF!,"0",具体项目表!#REF!,B10,具体项目表!E:E,"新建")</f>
        <v>#REF!</v>
      </c>
      <c r="CY10" s="33" t="e">
        <f>CX10/BS10</f>
        <v>#REF!</v>
      </c>
    </row>
    <row r="11" ht="35" customHeight="1" spans="1:103">
      <c r="A11" s="30" t="s">
        <v>253</v>
      </c>
      <c r="B11" s="16" t="s">
        <v>254</v>
      </c>
      <c r="C11" s="34" t="e">
        <f>AK11+BS11</f>
        <v>#REF!</v>
      </c>
      <c r="D11" s="32" t="e">
        <f>AL11+BT11</f>
        <v>#REF!</v>
      </c>
      <c r="E11" s="32" t="e">
        <f>AM11+BU11</f>
        <v>#REF!</v>
      </c>
      <c r="F11" s="31" t="e">
        <f>AN11+BV11</f>
        <v>#REF!</v>
      </c>
      <c r="G11" s="35" t="e">
        <f>F11/C11</f>
        <v>#REF!</v>
      </c>
      <c r="H11" s="32" t="e">
        <f>AP11+BX11</f>
        <v>#REF!</v>
      </c>
      <c r="I11" s="33" t="e">
        <f>H11/E11</f>
        <v>#REF!</v>
      </c>
      <c r="J11" s="34" t="e">
        <f>AR11+BZ11</f>
        <v>#REF!</v>
      </c>
      <c r="K11" s="33" t="e">
        <f>J11/C11</f>
        <v>#REF!</v>
      </c>
      <c r="L11" s="39" t="e">
        <f>AT11+CB11</f>
        <v>#REF!</v>
      </c>
      <c r="M11" s="33" t="e">
        <f>L11/C11</f>
        <v>#REF!</v>
      </c>
      <c r="N11" s="34" t="e">
        <f>AV11+CD11</f>
        <v>#REF!</v>
      </c>
      <c r="O11" s="33" t="e">
        <f>N11/C11</f>
        <v>#REF!</v>
      </c>
      <c r="P11" s="39" t="e">
        <f>AX11+CF11</f>
        <v>#REF!</v>
      </c>
      <c r="Q11" s="33" t="e">
        <f>P11/C11</f>
        <v>#REF!</v>
      </c>
      <c r="R11" s="39" t="e">
        <f>AZ11+CH11</f>
        <v>#REF!</v>
      </c>
      <c r="S11" s="33" t="e">
        <f>R11/C11</f>
        <v>#REF!</v>
      </c>
      <c r="T11" s="34" t="e">
        <f>BB11+CJ11</f>
        <v>#REF!</v>
      </c>
      <c r="U11" s="33" t="e">
        <f>T11/C11</f>
        <v>#REF!</v>
      </c>
      <c r="V11" s="34" t="e">
        <f>BD11+CL11</f>
        <v>#REF!</v>
      </c>
      <c r="W11" s="33" t="e">
        <f>V11/C11</f>
        <v>#REF!</v>
      </c>
      <c r="X11" s="34" t="e">
        <f>BF11+CN11</f>
        <v>#REF!</v>
      </c>
      <c r="Y11" s="33" t="e">
        <f>X11/C11</f>
        <v>#REF!</v>
      </c>
      <c r="Z11" s="34" t="e">
        <f>BH11+CP11</f>
        <v>#REF!</v>
      </c>
      <c r="AA11" s="33" t="e">
        <f>Z11/C11</f>
        <v>#REF!</v>
      </c>
      <c r="AB11" s="34" t="e">
        <f>BJ11+CR11</f>
        <v>#REF!</v>
      </c>
      <c r="AC11" s="33" t="e">
        <f>AB11/C11</f>
        <v>#REF!</v>
      </c>
      <c r="AD11" s="34" t="e">
        <f>BL11+CT11</f>
        <v>#REF!</v>
      </c>
      <c r="AE11" s="33" t="e">
        <f>AD11/C11</f>
        <v>#REF!</v>
      </c>
      <c r="AF11" s="34" t="e">
        <f>BN11+CV11</f>
        <v>#REF!</v>
      </c>
      <c r="AG11" s="33" t="e">
        <f>AF11/C11</f>
        <v>#REF!</v>
      </c>
      <c r="AH11" s="34" t="e">
        <f>BP11+CX11</f>
        <v>#REF!</v>
      </c>
      <c r="AI11" s="33" t="e">
        <f>AH11/C11</f>
        <v>#REF!</v>
      </c>
      <c r="AJ11" s="30" t="s">
        <v>253</v>
      </c>
      <c r="AK11" s="34" t="e">
        <f>COUNTIFS(具体项目表!#REF!,B11,具体项目表!E:E,"续建")</f>
        <v>#REF!</v>
      </c>
      <c r="AL11" s="32" t="e">
        <f>SUMIFS(具体项目表!F:F,具体项目表!#REF!,B11,具体项目表!E:E,"续建")</f>
        <v>#REF!</v>
      </c>
      <c r="AM11" s="32" t="e">
        <f>SUMIFS(具体项目表!G:G,具体项目表!#REF!,B11,具体项目表!E:E,"续建")</f>
        <v>#REF!</v>
      </c>
      <c r="AN11" s="34" t="e">
        <f>COUNTIFS(具体项目表!#REF!,B11,具体项目表!E:E,"续建",具体项目表!#REF!,"是")</f>
        <v>#REF!</v>
      </c>
      <c r="AO11" s="33" t="e">
        <f>AN11/AK11</f>
        <v>#REF!</v>
      </c>
      <c r="AP11" s="45" t="e">
        <f>SUMIFS(具体项目表!H:H,具体项目表!#REF!,B11,具体项目表!E:E,"续建",具体项目表!#REF!,"是")</f>
        <v>#REF!</v>
      </c>
      <c r="AQ11" s="33" t="e">
        <f>AP11/AM11</f>
        <v>#REF!</v>
      </c>
      <c r="AR11" s="34" t="e">
        <f>COUNTIFS(具体项目表!#REF!,B11,具体项目表!I:I,"是",具体项目表!E:E,"续建")+COUNTIFS(具体项目表!#REF!,B11,具体项目表!I:I,"无需办理",具体项目表!E:E,"续建")</f>
        <v>#REF!</v>
      </c>
      <c r="AS11" s="35" t="e">
        <f>AR11/AK11</f>
        <v>#REF!</v>
      </c>
      <c r="AT11" s="39" t="e">
        <f>COUNTIFS(具体项目表!#REF!,B11,具体项目表!J:J,"是",具体项目表!E:E,"续建")+COUNTIFS(具体项目表!#REF!,B11,具体项目表!J:J,"无需办理",具体项目表!E:E,"续建")</f>
        <v>#REF!</v>
      </c>
      <c r="AU11" s="33" t="e">
        <f>AT11/AK11</f>
        <v>#REF!</v>
      </c>
      <c r="AV11" s="34" t="e">
        <f>COUNTIFS(具体项目表!#REF!,B11,具体项目表!K:K,"是",具体项目表!E:E,"续建")+COUNTIFS(具体项目表!#REF!,B11,具体项目表!K:K,"无需办理",具体项目表!E:E,"续建")</f>
        <v>#REF!</v>
      </c>
      <c r="AW11" s="35" t="e">
        <f>AR11/AK11</f>
        <v>#REF!</v>
      </c>
      <c r="AX11" s="39" t="e">
        <f>COUNTIFS(具体项目表!#REF!,B11,具体项目表!L:L,"是",具体项目表!E:E,"续建")+COUNTIFS(具体项目表!#REF!,B11,具体项目表!L:L,"无需办理",具体项目表!E:E,"续建")</f>
        <v>#REF!</v>
      </c>
      <c r="AY11" s="33" t="e">
        <f>AX11/AK11</f>
        <v>#REF!</v>
      </c>
      <c r="AZ11" s="39" t="e">
        <f>COUNTIFS(具体项目表!#REF!,B11,具体项目表!M:M,"是",具体项目表!E:E,"续建")+COUNTIFS(具体项目表!#REF!,B11,具体项目表!M:M,"无需办理",具体项目表!E:E,"续建")</f>
        <v>#REF!</v>
      </c>
      <c r="BA11" s="33" t="e">
        <f>AZ11/AK11</f>
        <v>#REF!</v>
      </c>
      <c r="BB11" s="34" t="e">
        <f>COUNTIFS(具体项目表!#REF!,B11,具体项目表!N:N,"是",具体项目表!E:E,"续建")+COUNTIFS(具体项目表!#REF!,B11,具体项目表!N:N,"无需办理",具体项目表!E:E,"续建")</f>
        <v>#REF!</v>
      </c>
      <c r="BC11" s="35" t="e">
        <f>BB11/AK11</f>
        <v>#REF!</v>
      </c>
      <c r="BD11" s="34" t="e">
        <f>COUNTIFS(具体项目表!#REF!,B11,具体项目表!O:O,"是",具体项目表!E:E,"续建")+COUNTIFS(具体项目表!#REF!,B11,具体项目表!O:O,"无需办理",具体项目表!E:E,"续建")</f>
        <v>#REF!</v>
      </c>
      <c r="BE11" s="35" t="e">
        <f>BD11/AK11</f>
        <v>#REF!</v>
      </c>
      <c r="BF11" s="34" t="e">
        <f>COUNTIFS(具体项目表!#REF!,B11,具体项目表!P:P,"是",具体项目表!E:E,"续建")+COUNTIFS(具体项目表!#REF!,B11,具体项目表!P:P,"无需办理",具体项目表!E:E,"续建")</f>
        <v>#REF!</v>
      </c>
      <c r="BG11" s="33" t="e">
        <f>BF11/AK11</f>
        <v>#REF!</v>
      </c>
      <c r="BH11" s="34" t="e">
        <f>COUNTIFS(具体项目表!#REF!,B11,具体项目表!Q:Q,"是",具体项目表!E:E,"续建")+COUNTIFS(具体项目表!#REF!,B11,具体项目表!Q:Q,"无需办理",具体项目表!E:E,"续建")</f>
        <v>#REF!</v>
      </c>
      <c r="BI11" s="33" t="e">
        <f>BH11/AK11</f>
        <v>#REF!</v>
      </c>
      <c r="BJ11" s="34" t="e">
        <f>COUNTIFS(具体项目表!#REF!,B11,具体项目表!R:R,"是",具体项目表!E:E,"续建")+COUNTIFS(具体项目表!#REF!,B11,具体项目表!R:R,"无需办理",具体项目表!E:E,"续建")</f>
        <v>#REF!</v>
      </c>
      <c r="BK11" s="33" t="e">
        <f>BJ11/AK11</f>
        <v>#REF!</v>
      </c>
      <c r="BL11" s="34" t="e">
        <f>COUNTIFS(具体项目表!#REF!,B11,具体项目表!S:S,"是",具体项目表!E:E,"续建")+COUNTIFS(具体项目表!#REF!,B11,具体项目表!S:S,"无需办理",具体项目表!E:E,"续建")</f>
        <v>#REF!</v>
      </c>
      <c r="BM11" s="33" t="e">
        <f>BL11/AK11</f>
        <v>#REF!</v>
      </c>
      <c r="BN11" s="34" t="e">
        <f>COUNTIFS(具体项目表!#REF!,B11,具体项目表!T:T,"是",具体项目表!E:E,"续建")+COUNTIFS(具体项目表!#REF!,B11,具体项目表!T:T,"无需办理",具体项目表!E:E,"续建")</f>
        <v>#REF!</v>
      </c>
      <c r="BO11" s="33" t="e">
        <f>BN11/AK11</f>
        <v>#REF!</v>
      </c>
      <c r="BP11" s="34" t="e">
        <f>COUNTIFS(具体项目表!#REF!,"0",具体项目表!#REF!,B11,具体项目表!E:E,"续建")</f>
        <v>#REF!</v>
      </c>
      <c r="BQ11" s="33" t="e">
        <f>BP11/AK11</f>
        <v>#REF!</v>
      </c>
      <c r="BR11" s="30" t="s">
        <v>253</v>
      </c>
      <c r="BS11" s="34" t="e">
        <f>COUNTIFS(具体项目表!#REF!,B11,具体项目表!E:E,"新建")</f>
        <v>#REF!</v>
      </c>
      <c r="BT11" s="32" t="e">
        <f>SUMIFS(具体项目表!F:F,具体项目表!#REF!,B11,具体项目表!E:E,"新建")</f>
        <v>#REF!</v>
      </c>
      <c r="BU11" s="32" t="e">
        <f>SUMIFS(具体项目表!G:G,具体项目表!#REF!,B11,具体项目表!E:E,"新建")</f>
        <v>#REF!</v>
      </c>
      <c r="BV11" s="34" t="e">
        <f>COUNTIFS(具体项目表!#REF!,B11,具体项目表!E:E,"新建",具体项目表!#REF!,"是")</f>
        <v>#REF!</v>
      </c>
      <c r="BW11" s="33" t="e">
        <f>BV11/BS11</f>
        <v>#REF!</v>
      </c>
      <c r="BX11" s="32" t="e">
        <f>SUMIFS(具体项目表!H:H,具体项目表!#REF!,B11,具体项目表!E:E,"新建",具体项目表!#REF!,"是")</f>
        <v>#REF!</v>
      </c>
      <c r="BY11" s="33" t="e">
        <f>BX11/BU11</f>
        <v>#REF!</v>
      </c>
      <c r="BZ11" s="34" t="e">
        <f>COUNTIFS(具体项目表!#REF!,B11,具体项目表!I:I,"是",具体项目表!E:E,"新建")+COUNTIFS(具体项目表!#REF!,B11,具体项目表!I:I,"无需办理",具体项目表!E:E,"新建")</f>
        <v>#REF!</v>
      </c>
      <c r="CA11" s="33" t="e">
        <f>BZ11/BS11</f>
        <v>#REF!</v>
      </c>
      <c r="CB11" s="39" t="e">
        <f>COUNTIFS(具体项目表!#REF!,B11,具体项目表!J:J,"是",具体项目表!E:E,"新建")+COUNTIFS(具体项目表!#REF!,B11,具体项目表!J:J,"无需办理",具体项目表!E:E,"新建")</f>
        <v>#REF!</v>
      </c>
      <c r="CC11" s="33" t="e">
        <f>CB11/BS11</f>
        <v>#REF!</v>
      </c>
      <c r="CD11" s="34" t="e">
        <f>COUNTIFS(具体项目表!#REF!,B11,具体项目表!K:K,"是",具体项目表!E:E,"新建")+COUNTIFS(具体项目表!#REF!,B11,具体项目表!K:K,"无需办理",具体项目表!E:E,"新建")</f>
        <v>#REF!</v>
      </c>
      <c r="CE11" s="33" t="e">
        <f>CD11/BS11</f>
        <v>#REF!</v>
      </c>
      <c r="CF11" s="39" t="e">
        <f>COUNTIFS(具体项目表!#REF!,B11,具体项目表!L:L,"是",具体项目表!E:E,"新建")+COUNTIFS(具体项目表!#REF!,B11,具体项目表!L:L,"无需办理",具体项目表!E:E,"新建")</f>
        <v>#REF!</v>
      </c>
      <c r="CG11" s="33" t="e">
        <f>CF11/BS11</f>
        <v>#REF!</v>
      </c>
      <c r="CH11" s="39" t="e">
        <f>COUNTIFS(具体项目表!#REF!,B11,具体项目表!M:M,"是",具体项目表!E:E,"新建")+COUNTIFS(具体项目表!#REF!,B11,具体项目表!M:M,"无需办理",具体项目表!E:E,"新建")</f>
        <v>#REF!</v>
      </c>
      <c r="CI11" s="33" t="e">
        <f>CH11/BS11</f>
        <v>#REF!</v>
      </c>
      <c r="CJ11" s="34" t="e">
        <f>COUNTIFS(具体项目表!#REF!,B11,具体项目表!N:N,"是",具体项目表!E:E,"新建")+COUNTIFS(具体项目表!#REF!,B11,具体项目表!N:N,"无需办理",具体项目表!E:E,"新建")</f>
        <v>#REF!</v>
      </c>
      <c r="CK11" s="33" t="e">
        <f>CJ11/BS11</f>
        <v>#REF!</v>
      </c>
      <c r="CL11" s="34" t="e">
        <f>COUNTIFS(具体项目表!#REF!,B11,具体项目表!O:O,"是",具体项目表!E:E,"新建")+COUNTIFS(具体项目表!#REF!,B11,具体项目表!O:O,"无需办理",具体项目表!E:E,"新建")</f>
        <v>#REF!</v>
      </c>
      <c r="CM11" s="33" t="e">
        <f>CL11/BS11</f>
        <v>#REF!</v>
      </c>
      <c r="CN11" s="34" t="e">
        <f>COUNTIFS(具体项目表!#REF!,B11,具体项目表!P:P,"是",具体项目表!E:E,"新建")+COUNTIFS(具体项目表!#REF!,B11,具体项目表!P:P,"无需办理",具体项目表!E:E,"新建")</f>
        <v>#REF!</v>
      </c>
      <c r="CO11" s="46" t="e">
        <f>CN11/BS11</f>
        <v>#REF!</v>
      </c>
      <c r="CP11" s="34" t="e">
        <f>COUNTIFS(具体项目表!#REF!,B11,具体项目表!Q:Q,"是",具体项目表!E:E,"新建")+COUNTIFS(具体项目表!#REF!,B11,具体项目表!Q:Q,"无需办理",具体项目表!E:E,"新建")</f>
        <v>#REF!</v>
      </c>
      <c r="CQ11" s="46" t="e">
        <f>CP11/BS11</f>
        <v>#REF!</v>
      </c>
      <c r="CR11" s="34" t="e">
        <f>COUNTIFS(具体项目表!#REF!,B11,具体项目表!R:R,"是",具体项目表!E:E,"新建")+COUNTIFS(具体项目表!#REF!,B11,具体项目表!R:R,"无需办理",具体项目表!E:E,"新建")</f>
        <v>#REF!</v>
      </c>
      <c r="CS11" s="33" t="e">
        <f>CR11/BS11</f>
        <v>#REF!</v>
      </c>
      <c r="CT11" s="34" t="e">
        <f>COUNTIFS(具体项目表!#REF!,B11,具体项目表!S:S,"是",具体项目表!E:E,"新建")+COUNTIFS(具体项目表!#REF!,B11,具体项目表!S:S,"无需办理",具体项目表!E:E,"新建")</f>
        <v>#REF!</v>
      </c>
      <c r="CU11" s="33" t="e">
        <f>CT11/BS11</f>
        <v>#REF!</v>
      </c>
      <c r="CV11" s="34" t="e">
        <f>COUNTIFS(具体项目表!#REF!,B11,具体项目表!T:T,"是",具体项目表!E:E,"新建")+COUNTIFS(具体项目表!#REF!,B11,具体项目表!T:T,"无需办理",具体项目表!E:E,"新建")</f>
        <v>#REF!</v>
      </c>
      <c r="CW11" s="33" t="e">
        <f>CV11/BS11</f>
        <v>#REF!</v>
      </c>
      <c r="CX11" s="34" t="e">
        <f>COUNTIFS(具体项目表!#REF!,"0",具体项目表!#REF!,B11,具体项目表!E:E,"新建")</f>
        <v>#REF!</v>
      </c>
      <c r="CY11" s="33" t="e">
        <f>CX11/BS11</f>
        <v>#REF!</v>
      </c>
    </row>
    <row r="12" ht="35" customHeight="1" spans="1:103">
      <c r="A12" s="30" t="s">
        <v>255</v>
      </c>
      <c r="B12" s="16" t="s">
        <v>256</v>
      </c>
      <c r="C12" s="34" t="e">
        <f>AK12+BS12</f>
        <v>#REF!</v>
      </c>
      <c r="D12" s="32" t="e">
        <f>AL12+BT12</f>
        <v>#REF!</v>
      </c>
      <c r="E12" s="32" t="e">
        <f>AM12+BU12</f>
        <v>#REF!</v>
      </c>
      <c r="F12" s="31" t="e">
        <f>AN12+BV12</f>
        <v>#REF!</v>
      </c>
      <c r="G12" s="35" t="e">
        <f>F12/C12</f>
        <v>#REF!</v>
      </c>
      <c r="H12" s="32" t="e">
        <f>AP12+BX12</f>
        <v>#REF!</v>
      </c>
      <c r="I12" s="33" t="e">
        <f>H12/E12</f>
        <v>#REF!</v>
      </c>
      <c r="J12" s="34" t="e">
        <f>AR12+BZ12</f>
        <v>#REF!</v>
      </c>
      <c r="K12" s="33" t="e">
        <f>J12/C12</f>
        <v>#REF!</v>
      </c>
      <c r="L12" s="39" t="e">
        <f>AT12+CB12</f>
        <v>#REF!</v>
      </c>
      <c r="M12" s="33" t="e">
        <f>L12/C12</f>
        <v>#REF!</v>
      </c>
      <c r="N12" s="34" t="e">
        <f>AV12+CD12</f>
        <v>#REF!</v>
      </c>
      <c r="O12" s="33" t="e">
        <f>N12/C12</f>
        <v>#REF!</v>
      </c>
      <c r="P12" s="39" t="e">
        <f>AX12+CF12</f>
        <v>#REF!</v>
      </c>
      <c r="Q12" s="33" t="e">
        <f>P12/C12</f>
        <v>#REF!</v>
      </c>
      <c r="R12" s="39" t="e">
        <f>AZ12+CH12</f>
        <v>#REF!</v>
      </c>
      <c r="S12" s="33" t="e">
        <f>R12/C12</f>
        <v>#REF!</v>
      </c>
      <c r="T12" s="34" t="e">
        <f>BB12+CJ12</f>
        <v>#REF!</v>
      </c>
      <c r="U12" s="33" t="e">
        <f>T12/C12</f>
        <v>#REF!</v>
      </c>
      <c r="V12" s="34" t="e">
        <f>BD12+CL12</f>
        <v>#REF!</v>
      </c>
      <c r="W12" s="33" t="e">
        <f>V12/C12</f>
        <v>#REF!</v>
      </c>
      <c r="X12" s="34" t="e">
        <f>BF12+CN12</f>
        <v>#REF!</v>
      </c>
      <c r="Y12" s="35" t="e">
        <f>X12/C12</f>
        <v>#REF!</v>
      </c>
      <c r="Z12" s="34" t="e">
        <f>BH12+CP12</f>
        <v>#REF!</v>
      </c>
      <c r="AA12" s="33" t="e">
        <f>Z12/C12</f>
        <v>#REF!</v>
      </c>
      <c r="AB12" s="34" t="e">
        <f>BJ12+CR12</f>
        <v>#REF!</v>
      </c>
      <c r="AC12" s="33" t="e">
        <f>AB12/C12</f>
        <v>#REF!</v>
      </c>
      <c r="AD12" s="34" t="e">
        <f>BL12+CT12</f>
        <v>#REF!</v>
      </c>
      <c r="AE12" s="33" t="e">
        <f>AD12/C12</f>
        <v>#REF!</v>
      </c>
      <c r="AF12" s="34" t="e">
        <f>BN12+CV12</f>
        <v>#REF!</v>
      </c>
      <c r="AG12" s="33" t="e">
        <f>AF12/C12</f>
        <v>#REF!</v>
      </c>
      <c r="AH12" s="34" t="e">
        <f>BP12+CX12</f>
        <v>#REF!</v>
      </c>
      <c r="AI12" s="33" t="e">
        <f>AH12/C12</f>
        <v>#REF!</v>
      </c>
      <c r="AJ12" s="30" t="s">
        <v>255</v>
      </c>
      <c r="AK12" s="34" t="e">
        <f>COUNTIFS(具体项目表!#REF!,B12,具体项目表!E:E,"续建")</f>
        <v>#REF!</v>
      </c>
      <c r="AL12" s="32" t="e">
        <f>SUMIFS(具体项目表!F:F,具体项目表!#REF!,B12,具体项目表!E:E,"续建")</f>
        <v>#REF!</v>
      </c>
      <c r="AM12" s="32" t="e">
        <f>SUMIFS(具体项目表!G:G,具体项目表!#REF!,B12,具体项目表!E:E,"续建")</f>
        <v>#REF!</v>
      </c>
      <c r="AN12" s="34" t="e">
        <f>COUNTIFS(具体项目表!#REF!,B12,具体项目表!E:E,"续建",具体项目表!#REF!,"是")</f>
        <v>#REF!</v>
      </c>
      <c r="AO12" s="33" t="e">
        <f>AN12/AK12</f>
        <v>#REF!</v>
      </c>
      <c r="AP12" s="45" t="e">
        <f>SUMIFS(具体项目表!H:H,具体项目表!#REF!,B12,具体项目表!E:E,"续建",具体项目表!#REF!,"是")</f>
        <v>#REF!</v>
      </c>
      <c r="AQ12" s="33" t="e">
        <f>AP12/AM12</f>
        <v>#REF!</v>
      </c>
      <c r="AR12" s="34" t="e">
        <f>COUNTIFS(具体项目表!#REF!,B12,具体项目表!I:I,"是",具体项目表!E:E,"续建")+COUNTIFS(具体项目表!#REF!,B12,具体项目表!I:I,"无需办理",具体项目表!E:E,"续建")</f>
        <v>#REF!</v>
      </c>
      <c r="AS12" s="35" t="e">
        <f>AR12/AK12</f>
        <v>#REF!</v>
      </c>
      <c r="AT12" s="39" t="e">
        <f>COUNTIFS(具体项目表!#REF!,B12,具体项目表!J:J,"是",具体项目表!E:E,"续建")+COUNTIFS(具体项目表!#REF!,B12,具体项目表!J:J,"无需办理",具体项目表!E:E,"续建")</f>
        <v>#REF!</v>
      </c>
      <c r="AU12" s="33" t="e">
        <f>AT12/AK12</f>
        <v>#REF!</v>
      </c>
      <c r="AV12" s="34" t="e">
        <f>COUNTIFS(具体项目表!#REF!,B12,具体项目表!K:K,"是",具体项目表!E:E,"续建")+COUNTIFS(具体项目表!#REF!,B12,具体项目表!K:K,"无需办理",具体项目表!E:E,"续建")</f>
        <v>#REF!</v>
      </c>
      <c r="AW12" s="35" t="e">
        <f>AR12/AK12</f>
        <v>#REF!</v>
      </c>
      <c r="AX12" s="39" t="e">
        <f>COUNTIFS(具体项目表!#REF!,B12,具体项目表!L:L,"是",具体项目表!E:E,"续建")+COUNTIFS(具体项目表!#REF!,B12,具体项目表!L:L,"无需办理",具体项目表!E:E,"续建")</f>
        <v>#REF!</v>
      </c>
      <c r="AY12" s="33" t="e">
        <f>AX12/AK12</f>
        <v>#REF!</v>
      </c>
      <c r="AZ12" s="39" t="e">
        <f>COUNTIFS(具体项目表!#REF!,B12,具体项目表!M:M,"是",具体项目表!E:E,"续建")+COUNTIFS(具体项目表!#REF!,B12,具体项目表!M:M,"无需办理",具体项目表!E:E,"续建")</f>
        <v>#REF!</v>
      </c>
      <c r="BA12" s="33" t="e">
        <f>AZ12/AK12</f>
        <v>#REF!</v>
      </c>
      <c r="BB12" s="34" t="e">
        <f>COUNTIFS(具体项目表!#REF!,B12,具体项目表!N:N,"是",具体项目表!E:E,"续建")+COUNTIFS(具体项目表!#REF!,B12,具体项目表!N:N,"无需办理",具体项目表!E:E,"续建")</f>
        <v>#REF!</v>
      </c>
      <c r="BC12" s="33" t="e">
        <f>BB12/AK12</f>
        <v>#REF!</v>
      </c>
      <c r="BD12" s="34" t="e">
        <f>COUNTIFS(具体项目表!#REF!,B12,具体项目表!O:O,"是",具体项目表!E:E,"续建")+COUNTIFS(具体项目表!#REF!,B12,具体项目表!O:O,"无需办理",具体项目表!E:E,"续建")</f>
        <v>#REF!</v>
      </c>
      <c r="BE12" s="33" t="e">
        <f>BD12/AK12</f>
        <v>#REF!</v>
      </c>
      <c r="BF12" s="34" t="e">
        <f>COUNTIFS(具体项目表!#REF!,B12,具体项目表!P:P,"是",具体项目表!E:E,"续建")+COUNTIFS(具体项目表!#REF!,B12,具体项目表!P:P,"无需办理",具体项目表!E:E,"续建")</f>
        <v>#REF!</v>
      </c>
      <c r="BG12" s="33" t="e">
        <f>BF12/AK12</f>
        <v>#REF!</v>
      </c>
      <c r="BH12" s="34" t="e">
        <f>COUNTIFS(具体项目表!#REF!,B12,具体项目表!Q:Q,"是",具体项目表!E:E,"续建")+COUNTIFS(具体项目表!#REF!,B12,具体项目表!Q:Q,"无需办理",具体项目表!E:E,"续建")</f>
        <v>#REF!</v>
      </c>
      <c r="BI12" s="33" t="e">
        <f>BH12/AK12</f>
        <v>#REF!</v>
      </c>
      <c r="BJ12" s="34" t="e">
        <f>COUNTIFS(具体项目表!#REF!,B12,具体项目表!R:R,"是",具体项目表!E:E,"续建")+COUNTIFS(具体项目表!#REF!,B12,具体项目表!R:R,"无需办理",具体项目表!E:E,"续建")</f>
        <v>#REF!</v>
      </c>
      <c r="BK12" s="33" t="e">
        <f>BJ12/AK12</f>
        <v>#REF!</v>
      </c>
      <c r="BL12" s="34" t="e">
        <f>COUNTIFS(具体项目表!#REF!,B12,具体项目表!S:S,"是",具体项目表!E:E,"续建")+COUNTIFS(具体项目表!#REF!,B12,具体项目表!S:S,"无需办理",具体项目表!E:E,"续建")</f>
        <v>#REF!</v>
      </c>
      <c r="BM12" s="33" t="e">
        <f>BL12/AK12</f>
        <v>#REF!</v>
      </c>
      <c r="BN12" s="34" t="e">
        <f>COUNTIFS(具体项目表!#REF!,B12,具体项目表!T:T,"是",具体项目表!E:E,"续建")+COUNTIFS(具体项目表!#REF!,B12,具体项目表!T:T,"无需办理",具体项目表!E:E,"续建")</f>
        <v>#REF!</v>
      </c>
      <c r="BO12" s="33" t="e">
        <f>BN12/AK12</f>
        <v>#REF!</v>
      </c>
      <c r="BP12" s="34" t="e">
        <f>COUNTIFS(具体项目表!#REF!,"0",具体项目表!#REF!,B12,具体项目表!E:E,"续建")</f>
        <v>#REF!</v>
      </c>
      <c r="BQ12" s="33" t="e">
        <f>BP12/AK12</f>
        <v>#REF!</v>
      </c>
      <c r="BR12" s="30" t="s">
        <v>255</v>
      </c>
      <c r="BS12" s="34" t="e">
        <f>COUNTIFS(具体项目表!#REF!,B12,具体项目表!E:E,"新建")</f>
        <v>#REF!</v>
      </c>
      <c r="BT12" s="32" t="e">
        <f>SUMIFS(具体项目表!F:F,具体项目表!#REF!,B12,具体项目表!E:E,"新建")</f>
        <v>#REF!</v>
      </c>
      <c r="BU12" s="32" t="e">
        <f>SUMIFS(具体项目表!G:G,具体项目表!#REF!,B12,具体项目表!E:E,"新建")</f>
        <v>#REF!</v>
      </c>
      <c r="BV12" s="34" t="e">
        <f>COUNTIFS(具体项目表!#REF!,B12,具体项目表!E:E,"新建",具体项目表!#REF!,"是")</f>
        <v>#REF!</v>
      </c>
      <c r="BW12" s="33" t="e">
        <f>BV12/BS12</f>
        <v>#REF!</v>
      </c>
      <c r="BX12" s="32" t="e">
        <f>SUMIFS(具体项目表!H:H,具体项目表!#REF!,B12,具体项目表!E:E,"新建",具体项目表!#REF!,"是")</f>
        <v>#REF!</v>
      </c>
      <c r="BY12" s="33" t="e">
        <f>BX12/BU12</f>
        <v>#REF!</v>
      </c>
      <c r="BZ12" s="34" t="e">
        <f>COUNTIFS(具体项目表!#REF!,B12,具体项目表!I:I,"是",具体项目表!E:E,"新建")+COUNTIFS(具体项目表!#REF!,B12,具体项目表!I:I,"无需办理",具体项目表!E:E,"新建")</f>
        <v>#REF!</v>
      </c>
      <c r="CA12" s="33" t="e">
        <f>BZ12/BS12</f>
        <v>#REF!</v>
      </c>
      <c r="CB12" s="39" t="e">
        <f>COUNTIFS(具体项目表!#REF!,B12,具体项目表!J:J,"是",具体项目表!E:E,"新建")+COUNTIFS(具体项目表!#REF!,B12,具体项目表!J:J,"无需办理",具体项目表!E:E,"新建")</f>
        <v>#REF!</v>
      </c>
      <c r="CC12" s="33" t="e">
        <f>CB12/BS12</f>
        <v>#REF!</v>
      </c>
      <c r="CD12" s="34" t="e">
        <f>COUNTIFS(具体项目表!#REF!,B12,具体项目表!K:K,"是",具体项目表!E:E,"新建")+COUNTIFS(具体项目表!#REF!,B12,具体项目表!K:K,"无需办理",具体项目表!E:E,"新建")</f>
        <v>#REF!</v>
      </c>
      <c r="CE12" s="33" t="e">
        <f>CD12/BS12</f>
        <v>#REF!</v>
      </c>
      <c r="CF12" s="39" t="e">
        <f>COUNTIFS(具体项目表!#REF!,B12,具体项目表!L:L,"是",具体项目表!E:E,"新建")+COUNTIFS(具体项目表!#REF!,B12,具体项目表!L:L,"无需办理",具体项目表!E:E,"新建")</f>
        <v>#REF!</v>
      </c>
      <c r="CG12" s="33" t="e">
        <f>CF12/BS12</f>
        <v>#REF!</v>
      </c>
      <c r="CH12" s="39" t="e">
        <f>COUNTIFS(具体项目表!#REF!,B12,具体项目表!M:M,"是",具体项目表!E:E,"新建")+COUNTIFS(具体项目表!#REF!,B12,具体项目表!M:M,"无需办理",具体项目表!E:E,"新建")</f>
        <v>#REF!</v>
      </c>
      <c r="CI12" s="33" t="e">
        <f>CH12/BS12</f>
        <v>#REF!</v>
      </c>
      <c r="CJ12" s="34" t="e">
        <f>COUNTIFS(具体项目表!#REF!,B12,具体项目表!N:N,"是",具体项目表!E:E,"新建")+COUNTIFS(具体项目表!#REF!,B12,具体项目表!N:N,"无需办理",具体项目表!E:E,"新建")</f>
        <v>#REF!</v>
      </c>
      <c r="CK12" s="33" t="e">
        <f>CJ12/BS12</f>
        <v>#REF!</v>
      </c>
      <c r="CL12" s="34" t="e">
        <f>COUNTIFS(具体项目表!#REF!,B12,具体项目表!O:O,"是",具体项目表!E:E,"新建")+COUNTIFS(具体项目表!#REF!,B12,具体项目表!O:O,"无需办理",具体项目表!E:E,"新建")</f>
        <v>#REF!</v>
      </c>
      <c r="CM12" s="33" t="e">
        <f>CL12/BS12</f>
        <v>#REF!</v>
      </c>
      <c r="CN12" s="34" t="e">
        <f>COUNTIFS(具体项目表!#REF!,B12,具体项目表!P:P,"是",具体项目表!E:E,"新建")+COUNTIFS(具体项目表!#REF!,B12,具体项目表!P:P,"无需办理",具体项目表!E:E,"新建")</f>
        <v>#REF!</v>
      </c>
      <c r="CO12" s="46" t="e">
        <f>CN12/BS12</f>
        <v>#REF!</v>
      </c>
      <c r="CP12" s="34" t="e">
        <f>COUNTIFS(具体项目表!#REF!,B12,具体项目表!Q:Q,"是",具体项目表!E:E,"新建")+COUNTIFS(具体项目表!#REF!,B12,具体项目表!Q:Q,"无需办理",具体项目表!E:E,"新建")</f>
        <v>#REF!</v>
      </c>
      <c r="CQ12" s="46" t="e">
        <f>CP12/BS12</f>
        <v>#REF!</v>
      </c>
      <c r="CR12" s="34" t="e">
        <f>COUNTIFS(具体项目表!#REF!,B12,具体项目表!R:R,"是",具体项目表!E:E,"新建")+COUNTIFS(具体项目表!#REF!,B12,具体项目表!R:R,"无需办理",具体项目表!E:E,"新建")</f>
        <v>#REF!</v>
      </c>
      <c r="CS12" s="33" t="e">
        <f>CR12/BS12</f>
        <v>#REF!</v>
      </c>
      <c r="CT12" s="34" t="e">
        <f>COUNTIFS(具体项目表!#REF!,B12,具体项目表!S:S,"是",具体项目表!E:E,"新建")+COUNTIFS(具体项目表!#REF!,B12,具体项目表!S:S,"无需办理",具体项目表!E:E,"新建")</f>
        <v>#REF!</v>
      </c>
      <c r="CU12" s="33" t="e">
        <f>CT12/BS12</f>
        <v>#REF!</v>
      </c>
      <c r="CV12" s="34" t="e">
        <f>COUNTIFS(具体项目表!#REF!,B12,具体项目表!T:T,"是",具体项目表!E:E,"新建")+COUNTIFS(具体项目表!#REF!,B12,具体项目表!T:T,"无需办理",具体项目表!E:E,"新建")</f>
        <v>#REF!</v>
      </c>
      <c r="CW12" s="33" t="e">
        <f>CV12/BS12</f>
        <v>#REF!</v>
      </c>
      <c r="CX12" s="34" t="e">
        <f>COUNTIFS(具体项目表!#REF!,"0",具体项目表!#REF!,B12,具体项目表!E:E,"新建")</f>
        <v>#REF!</v>
      </c>
      <c r="CY12" s="33" t="e">
        <f>CX12/BS12</f>
        <v>#REF!</v>
      </c>
    </row>
    <row r="13" ht="35" customHeight="1" spans="1:103">
      <c r="A13" s="30" t="s">
        <v>257</v>
      </c>
      <c r="B13" s="16" t="s">
        <v>258</v>
      </c>
      <c r="C13" s="34" t="e">
        <f>AK13+BS13</f>
        <v>#REF!</v>
      </c>
      <c r="D13" s="32" t="e">
        <f>AL13+BT13</f>
        <v>#REF!</v>
      </c>
      <c r="E13" s="32" t="e">
        <f>AM13+BU13</f>
        <v>#REF!</v>
      </c>
      <c r="F13" s="31" t="e">
        <f>AN13+BV13</f>
        <v>#REF!</v>
      </c>
      <c r="G13" s="35" t="e">
        <f>F13/C13</f>
        <v>#REF!</v>
      </c>
      <c r="H13" s="32" t="e">
        <f>AP13+BX13</f>
        <v>#REF!</v>
      </c>
      <c r="I13" s="33" t="e">
        <f>H13/E13</f>
        <v>#REF!</v>
      </c>
      <c r="J13" s="34" t="e">
        <f>AR13+BZ13</f>
        <v>#REF!</v>
      </c>
      <c r="K13" s="33" t="e">
        <f>J13/C13</f>
        <v>#REF!</v>
      </c>
      <c r="L13" s="39" t="e">
        <f>AT13+CB13</f>
        <v>#REF!</v>
      </c>
      <c r="M13" s="33" t="e">
        <f>L13/C13</f>
        <v>#REF!</v>
      </c>
      <c r="N13" s="34" t="e">
        <f>AV13+CD13</f>
        <v>#REF!</v>
      </c>
      <c r="O13" s="33" t="e">
        <f>N13/C13</f>
        <v>#REF!</v>
      </c>
      <c r="P13" s="39" t="e">
        <f>AX13+CF13</f>
        <v>#REF!</v>
      </c>
      <c r="Q13" s="33" t="e">
        <f>P13/C13</f>
        <v>#REF!</v>
      </c>
      <c r="R13" s="39" t="e">
        <f>AZ13+CH13</f>
        <v>#REF!</v>
      </c>
      <c r="S13" s="33" t="e">
        <f>R13/C13</f>
        <v>#REF!</v>
      </c>
      <c r="T13" s="34" t="e">
        <f>BB13+CJ13</f>
        <v>#REF!</v>
      </c>
      <c r="U13" s="33" t="e">
        <f>T13/C13</f>
        <v>#REF!</v>
      </c>
      <c r="V13" s="34" t="e">
        <f>BD13+CL13</f>
        <v>#REF!</v>
      </c>
      <c r="W13" s="33" t="e">
        <f>V13/C13</f>
        <v>#REF!</v>
      </c>
      <c r="X13" s="34" t="e">
        <f>BF13+CN13</f>
        <v>#REF!</v>
      </c>
      <c r="Y13" s="33" t="e">
        <f>X13/C13</f>
        <v>#REF!</v>
      </c>
      <c r="Z13" s="34" t="e">
        <f>BH13+CP13</f>
        <v>#REF!</v>
      </c>
      <c r="AA13" s="33" t="e">
        <f>Z13/C13</f>
        <v>#REF!</v>
      </c>
      <c r="AB13" s="34" t="e">
        <f>BJ13+CR13</f>
        <v>#REF!</v>
      </c>
      <c r="AC13" s="33" t="e">
        <f>AB13/C13</f>
        <v>#REF!</v>
      </c>
      <c r="AD13" s="34" t="e">
        <f>BL13+CT13</f>
        <v>#REF!</v>
      </c>
      <c r="AE13" s="33" t="e">
        <f>AD13/C13</f>
        <v>#REF!</v>
      </c>
      <c r="AF13" s="34" t="e">
        <f>BN13+CV13</f>
        <v>#REF!</v>
      </c>
      <c r="AG13" s="33" t="e">
        <f>AF13/C13</f>
        <v>#REF!</v>
      </c>
      <c r="AH13" s="34" t="e">
        <f>BP13+CX13</f>
        <v>#REF!</v>
      </c>
      <c r="AI13" s="33" t="e">
        <f>AH13/C13</f>
        <v>#REF!</v>
      </c>
      <c r="AJ13" s="30" t="s">
        <v>257</v>
      </c>
      <c r="AK13" s="34" t="e">
        <f>COUNTIFS(具体项目表!#REF!,B13,具体项目表!E:E,"续建")</f>
        <v>#REF!</v>
      </c>
      <c r="AL13" s="32" t="e">
        <f>SUMIFS(具体项目表!F:F,具体项目表!#REF!,B13,具体项目表!E:E,"续建")</f>
        <v>#REF!</v>
      </c>
      <c r="AM13" s="32" t="e">
        <f>SUMIFS(具体项目表!G:G,具体项目表!#REF!,B13,具体项目表!E:E,"续建")</f>
        <v>#REF!</v>
      </c>
      <c r="AN13" s="34" t="e">
        <f>COUNTIFS(具体项目表!#REF!,B13,具体项目表!E:E,"续建",具体项目表!#REF!,"是")</f>
        <v>#REF!</v>
      </c>
      <c r="AO13" s="33" t="e">
        <f>AN13/AK13</f>
        <v>#REF!</v>
      </c>
      <c r="AP13" s="45" t="e">
        <f>SUMIFS(具体项目表!H:H,具体项目表!#REF!,B13,具体项目表!E:E,"续建",具体项目表!#REF!,"是")</f>
        <v>#REF!</v>
      </c>
      <c r="AQ13" s="33" t="e">
        <f>AP13/AM13</f>
        <v>#REF!</v>
      </c>
      <c r="AR13" s="34" t="e">
        <f>COUNTIFS(具体项目表!#REF!,B13,具体项目表!I:I,"是",具体项目表!E:E,"续建")+COUNTIFS(具体项目表!#REF!,B13,具体项目表!I:I,"无需办理",具体项目表!E:E,"续建")</f>
        <v>#REF!</v>
      </c>
      <c r="AS13" s="35" t="e">
        <f>AR13/AK13</f>
        <v>#REF!</v>
      </c>
      <c r="AT13" s="39" t="e">
        <f>COUNTIFS(具体项目表!#REF!,B13,具体项目表!J:J,"是",具体项目表!E:E,"续建")+COUNTIFS(具体项目表!#REF!,B13,具体项目表!J:J,"无需办理",具体项目表!E:E,"续建")</f>
        <v>#REF!</v>
      </c>
      <c r="AU13" s="33" t="e">
        <f>AT13/AK13</f>
        <v>#REF!</v>
      </c>
      <c r="AV13" s="34" t="e">
        <f>COUNTIFS(具体项目表!#REF!,B13,具体项目表!K:K,"是",具体项目表!E:E,"续建")+COUNTIFS(具体项目表!#REF!,B13,具体项目表!K:K,"无需办理",具体项目表!E:E,"续建")</f>
        <v>#REF!</v>
      </c>
      <c r="AW13" s="35" t="e">
        <f>AR13/AK13</f>
        <v>#REF!</v>
      </c>
      <c r="AX13" s="39" t="e">
        <f>COUNTIFS(具体项目表!#REF!,B13,具体项目表!L:L,"是",具体项目表!E:E,"续建")+COUNTIFS(具体项目表!#REF!,B13,具体项目表!L:L,"无需办理",具体项目表!E:E,"续建")</f>
        <v>#REF!</v>
      </c>
      <c r="AY13" s="33" t="e">
        <f>AX13/AK13</f>
        <v>#REF!</v>
      </c>
      <c r="AZ13" s="39" t="e">
        <f>COUNTIFS(具体项目表!#REF!,B13,具体项目表!M:M,"是",具体项目表!E:E,"续建")+COUNTIFS(具体项目表!#REF!,B13,具体项目表!M:M,"无需办理",具体项目表!E:E,"续建")</f>
        <v>#REF!</v>
      </c>
      <c r="BA13" s="33" t="e">
        <f>AZ13/AK13</f>
        <v>#REF!</v>
      </c>
      <c r="BB13" s="34" t="e">
        <f>COUNTIFS(具体项目表!#REF!,B13,具体项目表!N:N,"是",具体项目表!E:E,"续建")+COUNTIFS(具体项目表!#REF!,B13,具体项目表!N:N,"无需办理",具体项目表!E:E,"续建")</f>
        <v>#REF!</v>
      </c>
      <c r="BC13" s="35" t="e">
        <f>BB13/AK13</f>
        <v>#REF!</v>
      </c>
      <c r="BD13" s="34" t="e">
        <f>COUNTIFS(具体项目表!#REF!,B13,具体项目表!O:O,"是",具体项目表!E:E,"续建")+COUNTIFS(具体项目表!#REF!,B13,具体项目表!O:O,"无需办理",具体项目表!E:E,"续建")</f>
        <v>#REF!</v>
      </c>
      <c r="BE13" s="35" t="e">
        <f>BD13/AK13</f>
        <v>#REF!</v>
      </c>
      <c r="BF13" s="34" t="e">
        <f>COUNTIFS(具体项目表!#REF!,B13,具体项目表!P:P,"是",具体项目表!E:E,"续建")+COUNTIFS(具体项目表!#REF!,B13,具体项目表!P:P,"无需办理",具体项目表!E:E,"续建")</f>
        <v>#REF!</v>
      </c>
      <c r="BG13" s="33" t="e">
        <f>BF13/AK13</f>
        <v>#REF!</v>
      </c>
      <c r="BH13" s="34" t="e">
        <f>COUNTIFS(具体项目表!#REF!,B13,具体项目表!Q:Q,"是",具体项目表!E:E,"续建")+COUNTIFS(具体项目表!#REF!,B13,具体项目表!Q:Q,"无需办理",具体项目表!E:E,"续建")</f>
        <v>#REF!</v>
      </c>
      <c r="BI13" s="33" t="e">
        <f>BH13/AK13</f>
        <v>#REF!</v>
      </c>
      <c r="BJ13" s="34" t="e">
        <f>COUNTIFS(具体项目表!#REF!,B13,具体项目表!R:R,"是",具体项目表!E:E,"续建")+COUNTIFS(具体项目表!#REF!,B13,具体项目表!R:R,"无需办理",具体项目表!E:E,"续建")</f>
        <v>#REF!</v>
      </c>
      <c r="BK13" s="33" t="e">
        <f>BJ13/AK13</f>
        <v>#REF!</v>
      </c>
      <c r="BL13" s="34" t="e">
        <f>COUNTIFS(具体项目表!#REF!,B13,具体项目表!S:S,"是",具体项目表!E:E,"续建")+COUNTIFS(具体项目表!#REF!,B13,具体项目表!S:S,"无需办理",具体项目表!E:E,"续建")</f>
        <v>#REF!</v>
      </c>
      <c r="BM13" s="33" t="e">
        <f>BL13/AK13</f>
        <v>#REF!</v>
      </c>
      <c r="BN13" s="34" t="e">
        <f>COUNTIFS(具体项目表!#REF!,B13,具体项目表!T:T,"是",具体项目表!E:E,"续建")+COUNTIFS(具体项目表!#REF!,B13,具体项目表!T:T,"无需办理",具体项目表!E:E,"续建")</f>
        <v>#REF!</v>
      </c>
      <c r="BO13" s="33" t="e">
        <f>BN13/AK13</f>
        <v>#REF!</v>
      </c>
      <c r="BP13" s="34" t="e">
        <f>COUNTIFS(具体项目表!#REF!,"0",具体项目表!#REF!,B13,具体项目表!E:E,"续建")</f>
        <v>#REF!</v>
      </c>
      <c r="BQ13" s="33" t="e">
        <f>BP13/AK13</f>
        <v>#REF!</v>
      </c>
      <c r="BR13" s="30" t="s">
        <v>257</v>
      </c>
      <c r="BS13" s="34" t="e">
        <f>COUNTIFS(具体项目表!#REF!,B13,具体项目表!E:E,"新建")</f>
        <v>#REF!</v>
      </c>
      <c r="BT13" s="32" t="e">
        <f>SUMIFS(具体项目表!F:F,具体项目表!#REF!,B13,具体项目表!E:E,"新建")</f>
        <v>#REF!</v>
      </c>
      <c r="BU13" s="32" t="e">
        <f>SUMIFS(具体项目表!G:G,具体项目表!#REF!,B13,具体项目表!E:E,"新建")</f>
        <v>#REF!</v>
      </c>
      <c r="BV13" s="34" t="e">
        <f>COUNTIFS(具体项目表!#REF!,B13,具体项目表!E:E,"新建",具体项目表!#REF!,"是")</f>
        <v>#REF!</v>
      </c>
      <c r="BW13" s="33" t="e">
        <f>BV13/BS13</f>
        <v>#REF!</v>
      </c>
      <c r="BX13" s="32" t="e">
        <f>SUMIFS(具体项目表!H:H,具体项目表!#REF!,B13,具体项目表!E:E,"新建",具体项目表!#REF!,"是")</f>
        <v>#REF!</v>
      </c>
      <c r="BY13" s="33" t="e">
        <f>BX13/BU13</f>
        <v>#REF!</v>
      </c>
      <c r="BZ13" s="34" t="e">
        <f>COUNTIFS(具体项目表!#REF!,B13,具体项目表!I:I,"是",具体项目表!E:E,"新建")+COUNTIFS(具体项目表!#REF!,B13,具体项目表!I:I,"无需办理",具体项目表!E:E,"新建")</f>
        <v>#REF!</v>
      </c>
      <c r="CA13" s="33" t="e">
        <f>BZ13/BS13</f>
        <v>#REF!</v>
      </c>
      <c r="CB13" s="39" t="e">
        <f>COUNTIFS(具体项目表!#REF!,B13,具体项目表!J:J,"是",具体项目表!E:E,"新建")+COUNTIFS(具体项目表!#REF!,B13,具体项目表!J:J,"无需办理",具体项目表!E:E,"新建")</f>
        <v>#REF!</v>
      </c>
      <c r="CC13" s="33" t="e">
        <f>CB13/BS13</f>
        <v>#REF!</v>
      </c>
      <c r="CD13" s="34" t="e">
        <f>COUNTIFS(具体项目表!#REF!,B13,具体项目表!K:K,"是",具体项目表!E:E,"新建")+COUNTIFS(具体项目表!#REF!,B13,具体项目表!K:K,"无需办理",具体项目表!E:E,"新建")</f>
        <v>#REF!</v>
      </c>
      <c r="CE13" s="33" t="e">
        <f>CD13/BS13</f>
        <v>#REF!</v>
      </c>
      <c r="CF13" s="39" t="e">
        <f>COUNTIFS(具体项目表!#REF!,B13,具体项目表!L:L,"是",具体项目表!E:E,"新建")+COUNTIFS(具体项目表!#REF!,B13,具体项目表!L:L,"无需办理",具体项目表!E:E,"新建")</f>
        <v>#REF!</v>
      </c>
      <c r="CG13" s="33" t="e">
        <f>CF13/BS13</f>
        <v>#REF!</v>
      </c>
      <c r="CH13" s="39" t="e">
        <f>COUNTIFS(具体项目表!#REF!,B13,具体项目表!M:M,"是",具体项目表!E:E,"新建")+COUNTIFS(具体项目表!#REF!,B13,具体项目表!M:M,"无需办理",具体项目表!E:E,"新建")</f>
        <v>#REF!</v>
      </c>
      <c r="CI13" s="33" t="e">
        <f>CH13/BS13</f>
        <v>#REF!</v>
      </c>
      <c r="CJ13" s="34" t="e">
        <f>COUNTIFS(具体项目表!#REF!,B13,具体项目表!N:N,"是",具体项目表!E:E,"新建")+COUNTIFS(具体项目表!#REF!,B13,具体项目表!N:N,"无需办理",具体项目表!E:E,"新建")</f>
        <v>#REF!</v>
      </c>
      <c r="CK13" s="33" t="e">
        <f>CJ13/BS13</f>
        <v>#REF!</v>
      </c>
      <c r="CL13" s="34" t="e">
        <f>COUNTIFS(具体项目表!#REF!,B13,具体项目表!O:O,"是",具体项目表!E:E,"新建")+COUNTIFS(具体项目表!#REF!,B13,具体项目表!O:O,"无需办理",具体项目表!E:E,"新建")</f>
        <v>#REF!</v>
      </c>
      <c r="CM13" s="33" t="e">
        <f>CL13/BS13</f>
        <v>#REF!</v>
      </c>
      <c r="CN13" s="34" t="e">
        <f>COUNTIFS(具体项目表!#REF!,B13,具体项目表!P:P,"是",具体项目表!E:E,"新建")+COUNTIFS(具体项目表!#REF!,B13,具体项目表!P:P,"无需办理",具体项目表!E:E,"新建")</f>
        <v>#REF!</v>
      </c>
      <c r="CO13" s="46" t="e">
        <f>CN13/BS13</f>
        <v>#REF!</v>
      </c>
      <c r="CP13" s="34" t="e">
        <f>COUNTIFS(具体项目表!#REF!,B13,具体项目表!Q:Q,"是",具体项目表!E:E,"新建")+COUNTIFS(具体项目表!#REF!,B13,具体项目表!Q:Q,"无需办理",具体项目表!E:E,"新建")</f>
        <v>#REF!</v>
      </c>
      <c r="CQ13" s="46" t="e">
        <f>CP13/BS13</f>
        <v>#REF!</v>
      </c>
      <c r="CR13" s="34" t="e">
        <f>COUNTIFS(具体项目表!#REF!,B13,具体项目表!R:R,"是",具体项目表!E:E,"新建")+COUNTIFS(具体项目表!#REF!,B13,具体项目表!R:R,"无需办理",具体项目表!E:E,"新建")</f>
        <v>#REF!</v>
      </c>
      <c r="CS13" s="33" t="e">
        <f>CR13/BS13</f>
        <v>#REF!</v>
      </c>
      <c r="CT13" s="34" t="e">
        <f>COUNTIFS(具体项目表!#REF!,B13,具体项目表!S:S,"是",具体项目表!E:E,"新建")+COUNTIFS(具体项目表!#REF!,B13,具体项目表!S:S,"无需办理",具体项目表!E:E,"新建")</f>
        <v>#REF!</v>
      </c>
      <c r="CU13" s="33" t="e">
        <f>CT13/BS13</f>
        <v>#REF!</v>
      </c>
      <c r="CV13" s="34" t="e">
        <f>COUNTIFS(具体项目表!#REF!,B13,具体项目表!T:T,"是",具体项目表!E:E,"新建")+COUNTIFS(具体项目表!#REF!,B13,具体项目表!T:T,"无需办理",具体项目表!E:E,"新建")</f>
        <v>#REF!</v>
      </c>
      <c r="CW13" s="33" t="e">
        <f>CV13/BS13</f>
        <v>#REF!</v>
      </c>
      <c r="CX13" s="34" t="e">
        <f>COUNTIFS(具体项目表!#REF!,"0",具体项目表!#REF!,B13,具体项目表!E:E,"新建")</f>
        <v>#REF!</v>
      </c>
      <c r="CY13" s="33" t="e">
        <f>CX13/BS13</f>
        <v>#REF!</v>
      </c>
    </row>
  </sheetData>
  <mergeCells count="55">
    <mergeCell ref="B2:AG2"/>
    <mergeCell ref="AJ2:BO2"/>
    <mergeCell ref="BR2:CW2"/>
    <mergeCell ref="B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B4:B5"/>
    <mergeCell ref="AJ4:AJ5"/>
    <mergeCell ref="BR4:BR5"/>
  </mergeCells>
  <printOptions horizontalCentered="1"/>
  <pageMargins left="0.590277777777778" right="0.590277777777778" top="0.590277777777778" bottom="0.511805555555556" header="0.507638888888889" footer="0.507638888888889"/>
  <pageSetup paperSize="9" fitToWidth="0" orientation="landscape"/>
  <headerFooter alignWithMargins="0" scaleWithDoc="0"/>
  <colBreaks count="2" manualBreakCount="2">
    <brk id="35" max="12" man="1"/>
    <brk id="69" max="12"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5"/>
  <sheetViews>
    <sheetView zoomScale="130" zoomScaleNormal="130" workbookViewId="0">
      <selection activeCell="M14" sqref="M14"/>
    </sheetView>
  </sheetViews>
  <sheetFormatPr defaultColWidth="8.83333333333333" defaultRowHeight="14.25" outlineLevelCol="5"/>
  <cols>
    <col min="1" max="5" width="8.83333333333333" style="12"/>
    <col min="6" max="6" width="8.83333333333333" style="13"/>
    <col min="7" max="11" width="8.83333333333333" style="12"/>
    <col min="12" max="12" width="9.375" style="12"/>
    <col min="13" max="16384" width="8.83333333333333" style="12"/>
  </cols>
  <sheetData>
    <row r="2" ht="28.5" spans="1:2">
      <c r="A2" s="14" t="s">
        <v>206</v>
      </c>
      <c r="B2" s="12" t="s">
        <v>208</v>
      </c>
    </row>
    <row r="3" ht="28.5" spans="1:5">
      <c r="A3" s="14"/>
      <c r="B3" s="12" t="s">
        <v>213</v>
      </c>
      <c r="C3" s="12" t="s">
        <v>214</v>
      </c>
      <c r="D3" s="12" t="s">
        <v>215</v>
      </c>
      <c r="E3" s="15" t="s">
        <v>216</v>
      </c>
    </row>
    <row r="4" spans="1:5">
      <c r="A4" s="16" t="s">
        <v>219</v>
      </c>
      <c r="B4" s="17">
        <v>632</v>
      </c>
      <c r="C4" s="18">
        <v>0.972307692307692</v>
      </c>
      <c r="D4" s="19">
        <v>1402.17116</v>
      </c>
      <c r="E4" s="18">
        <v>0.553126563449497</v>
      </c>
    </row>
    <row r="5" spans="1:6">
      <c r="A5" s="16" t="s">
        <v>220</v>
      </c>
      <c r="B5" s="17">
        <v>101</v>
      </c>
      <c r="C5" s="18">
        <v>1</v>
      </c>
      <c r="D5" s="19">
        <v>243.16</v>
      </c>
      <c r="E5" s="18">
        <v>0.528924282924923</v>
      </c>
      <c r="F5" s="20">
        <v>8</v>
      </c>
    </row>
    <row r="6" spans="1:6">
      <c r="A6" s="16" t="s">
        <v>221</v>
      </c>
      <c r="B6" s="17">
        <v>81</v>
      </c>
      <c r="C6" s="18">
        <v>0.964285714285714</v>
      </c>
      <c r="D6" s="19">
        <v>212</v>
      </c>
      <c r="E6" s="18">
        <v>0.508186111177697</v>
      </c>
      <c r="F6" s="20">
        <v>9</v>
      </c>
    </row>
    <row r="7" spans="1:6">
      <c r="A7" s="16" t="s">
        <v>222</v>
      </c>
      <c r="B7" s="17">
        <v>43</v>
      </c>
      <c r="C7" s="18">
        <v>1</v>
      </c>
      <c r="D7" s="19">
        <v>97.33</v>
      </c>
      <c r="E7" s="18">
        <v>0.549940039132926</v>
      </c>
      <c r="F7" s="20">
        <v>5</v>
      </c>
    </row>
    <row r="8" spans="1:6">
      <c r="A8" s="16" t="s">
        <v>223</v>
      </c>
      <c r="B8" s="17">
        <v>66</v>
      </c>
      <c r="C8" s="18">
        <v>0.970588235294118</v>
      </c>
      <c r="D8" s="19">
        <v>152.3</v>
      </c>
      <c r="E8" s="18">
        <v>0.551751621200594</v>
      </c>
      <c r="F8" s="20">
        <v>4</v>
      </c>
    </row>
    <row r="9" spans="1:6">
      <c r="A9" s="16" t="s">
        <v>224</v>
      </c>
      <c r="B9" s="17">
        <v>28</v>
      </c>
      <c r="C9" s="18">
        <v>1</v>
      </c>
      <c r="D9" s="19">
        <v>56.49</v>
      </c>
      <c r="E9" s="18">
        <v>0.537948766784116</v>
      </c>
      <c r="F9" s="20">
        <v>6</v>
      </c>
    </row>
    <row r="10" spans="1:6">
      <c r="A10" s="16" t="s">
        <v>225</v>
      </c>
      <c r="B10" s="17">
        <v>26</v>
      </c>
      <c r="C10" s="18">
        <v>1</v>
      </c>
      <c r="D10" s="19">
        <v>48.75</v>
      </c>
      <c r="E10" s="18">
        <v>0.537960715073935</v>
      </c>
      <c r="F10" s="20">
        <v>6</v>
      </c>
    </row>
    <row r="11" spans="1:6">
      <c r="A11" s="16" t="s">
        <v>227</v>
      </c>
      <c r="B11" s="17">
        <v>80</v>
      </c>
      <c r="C11" s="18">
        <v>1</v>
      </c>
      <c r="D11" s="19">
        <v>117.03</v>
      </c>
      <c r="E11" s="18">
        <v>0.582209840306453</v>
      </c>
      <c r="F11" s="20">
        <v>2</v>
      </c>
    </row>
    <row r="12" spans="1:6">
      <c r="A12" s="16" t="s">
        <v>228</v>
      </c>
      <c r="B12" s="17">
        <v>68</v>
      </c>
      <c r="C12" s="18">
        <v>1</v>
      </c>
      <c r="D12" s="19">
        <v>186.888</v>
      </c>
      <c r="E12" s="18">
        <v>0.620217040520933</v>
      </c>
      <c r="F12" s="20">
        <v>1</v>
      </c>
    </row>
    <row r="13" spans="1:6">
      <c r="A13" s="16" t="s">
        <v>229</v>
      </c>
      <c r="B13" s="17">
        <v>50</v>
      </c>
      <c r="C13" s="18">
        <v>1</v>
      </c>
      <c r="D13" s="19">
        <v>59.5</v>
      </c>
      <c r="E13" s="18">
        <v>0.47655470968207</v>
      </c>
      <c r="F13" s="20">
        <v>10</v>
      </c>
    </row>
    <row r="14" spans="1:6">
      <c r="A14" s="16" t="s">
        <v>230</v>
      </c>
      <c r="B14" s="17">
        <v>80</v>
      </c>
      <c r="C14" s="18">
        <v>1</v>
      </c>
      <c r="D14" s="19">
        <v>196.6</v>
      </c>
      <c r="E14" s="18">
        <v>0.561574373470381</v>
      </c>
      <c r="F14" s="20">
        <v>3</v>
      </c>
    </row>
    <row r="15" spans="1:5">
      <c r="A15" s="16" t="s">
        <v>259</v>
      </c>
      <c r="B15" s="17">
        <v>0</v>
      </c>
      <c r="C15" s="18">
        <v>0</v>
      </c>
      <c r="D15" s="19">
        <v>0</v>
      </c>
      <c r="E15" s="18">
        <v>0</v>
      </c>
    </row>
    <row r="16" spans="1:5">
      <c r="A16" s="16" t="s">
        <v>231</v>
      </c>
      <c r="B16" s="17">
        <v>0</v>
      </c>
      <c r="C16" s="18">
        <v>0</v>
      </c>
      <c r="D16" s="19">
        <v>0</v>
      </c>
      <c r="E16" s="18">
        <v>0</v>
      </c>
    </row>
    <row r="17" spans="1:5">
      <c r="A17" s="16" t="s">
        <v>233</v>
      </c>
      <c r="B17" s="17">
        <v>1</v>
      </c>
      <c r="C17" s="18">
        <v>0.5</v>
      </c>
      <c r="D17" s="19">
        <v>23.3085</v>
      </c>
      <c r="E17" s="18">
        <v>1.87971774193548</v>
      </c>
    </row>
    <row r="18" spans="1:5">
      <c r="A18" s="16" t="s">
        <v>235</v>
      </c>
      <c r="B18" s="17">
        <v>1</v>
      </c>
      <c r="C18" s="18">
        <v>1</v>
      </c>
      <c r="D18" s="17">
        <v>0.61506</v>
      </c>
      <c r="E18" s="18">
        <v>0.768825</v>
      </c>
    </row>
    <row r="19" spans="1:5">
      <c r="A19" s="16" t="s">
        <v>260</v>
      </c>
      <c r="B19" s="17">
        <v>0</v>
      </c>
      <c r="C19" s="18">
        <v>0</v>
      </c>
      <c r="D19" s="17">
        <v>6.7</v>
      </c>
      <c r="E19" s="18">
        <v>1.34</v>
      </c>
    </row>
    <row r="20" spans="1:5">
      <c r="A20" s="16" t="s">
        <v>237</v>
      </c>
      <c r="B20" s="17">
        <v>1</v>
      </c>
      <c r="C20" s="18">
        <v>1</v>
      </c>
      <c r="D20" s="17">
        <v>0</v>
      </c>
      <c r="E20" s="18">
        <v>0</v>
      </c>
    </row>
    <row r="21" spans="1:5">
      <c r="A21" s="16" t="s">
        <v>239</v>
      </c>
      <c r="B21" s="17">
        <v>1</v>
      </c>
      <c r="C21" s="18">
        <v>0.25</v>
      </c>
      <c r="D21" s="21">
        <v>0.1941</v>
      </c>
      <c r="E21" s="18">
        <v>0.0409096657252455</v>
      </c>
    </row>
    <row r="22" spans="1:5">
      <c r="A22" s="16" t="s">
        <v>241</v>
      </c>
      <c r="B22" s="17">
        <v>1</v>
      </c>
      <c r="C22" s="18">
        <v>1</v>
      </c>
      <c r="D22" s="22">
        <v>0</v>
      </c>
      <c r="E22" s="18">
        <v>0</v>
      </c>
    </row>
    <row r="23" spans="1:5">
      <c r="A23" s="16" t="s">
        <v>243</v>
      </c>
      <c r="B23" s="17">
        <v>4</v>
      </c>
      <c r="C23" s="18">
        <v>1</v>
      </c>
      <c r="D23" s="19">
        <v>1.3055</v>
      </c>
      <c r="E23" s="18">
        <v>1.18681818181818</v>
      </c>
    </row>
    <row r="24" spans="1:5">
      <c r="A24" s="16" t="s">
        <v>261</v>
      </c>
      <c r="B24" s="17">
        <v>0</v>
      </c>
      <c r="C24" s="18" t="e">
        <v>#DIV/0!</v>
      </c>
      <c r="D24" s="19">
        <v>0</v>
      </c>
      <c r="E24" s="18" t="e">
        <v>#DIV/0!</v>
      </c>
    </row>
    <row r="25" ht="27" spans="1:5">
      <c r="A25" s="16" t="s">
        <v>245</v>
      </c>
      <c r="B25" s="17">
        <v>9</v>
      </c>
      <c r="C25" s="18">
        <v>0.409090909090909</v>
      </c>
      <c r="D25" s="19">
        <v>32.12316</v>
      </c>
      <c r="E25" s="18">
        <v>0.998401223325232</v>
      </c>
    </row>
  </sheetData>
  <mergeCells count="1">
    <mergeCell ref="A2:A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C11" sqref="C11"/>
    </sheetView>
  </sheetViews>
  <sheetFormatPr defaultColWidth="8.91666666666667" defaultRowHeight="14.25" outlineLevelCol="5"/>
  <cols>
    <col min="1" max="1" width="14.7583333333333" style="2" customWidth="1"/>
    <col min="2" max="3" width="9" style="2"/>
    <col min="4" max="4" width="15" style="2" customWidth="1"/>
    <col min="5" max="6" width="9" style="2"/>
  </cols>
  <sheetData>
    <row r="1" ht="48" customHeight="1" spans="1:6">
      <c r="A1" s="3" t="s">
        <v>262</v>
      </c>
      <c r="B1" s="3" t="s">
        <v>263</v>
      </c>
      <c r="C1" s="3" t="s">
        <v>264</v>
      </c>
      <c r="D1" s="3" t="s">
        <v>265</v>
      </c>
      <c r="E1" s="3"/>
      <c r="F1" s="3"/>
    </row>
    <row r="2" s="1" customFormat="1" ht="48" customHeight="1" spans="1:6">
      <c r="A2" s="4" t="s">
        <v>266</v>
      </c>
      <c r="B2" s="4">
        <f>SUM(B3:B22)</f>
        <v>650</v>
      </c>
      <c r="C2" s="4">
        <f>SUM(C3:C22)</f>
        <v>247</v>
      </c>
      <c r="D2" s="5">
        <f>C2/B2</f>
        <v>0.38</v>
      </c>
      <c r="E2" s="4"/>
      <c r="F2" s="4"/>
    </row>
    <row r="3" ht="35" customHeight="1" spans="1:6">
      <c r="A3" s="6" t="s">
        <v>220</v>
      </c>
      <c r="B3" s="6">
        <v>101</v>
      </c>
      <c r="C3" s="6">
        <v>35</v>
      </c>
      <c r="D3" s="7">
        <f>C3/B3</f>
        <v>0.346534653465347</v>
      </c>
      <c r="F3" s="2">
        <v>7</v>
      </c>
    </row>
    <row r="4" ht="35" customHeight="1" spans="1:6">
      <c r="A4" s="6" t="s">
        <v>221</v>
      </c>
      <c r="B4" s="6">
        <v>84</v>
      </c>
      <c r="C4" s="6">
        <v>39</v>
      </c>
      <c r="D4" s="7">
        <f>C4/B4</f>
        <v>0.464285714285714</v>
      </c>
      <c r="F4" s="2">
        <v>5</v>
      </c>
    </row>
    <row r="5" ht="35" customHeight="1" spans="1:6">
      <c r="A5" s="6" t="s">
        <v>222</v>
      </c>
      <c r="B5" s="6">
        <v>43</v>
      </c>
      <c r="C5" s="6">
        <v>15</v>
      </c>
      <c r="D5" s="7">
        <f>C5/B5</f>
        <v>0.348837209302326</v>
      </c>
      <c r="F5" s="2">
        <v>6</v>
      </c>
    </row>
    <row r="6" ht="35" customHeight="1" spans="1:6">
      <c r="A6" s="6" t="s">
        <v>223</v>
      </c>
      <c r="B6" s="6">
        <v>68</v>
      </c>
      <c r="C6" s="6">
        <v>38</v>
      </c>
      <c r="D6" s="7">
        <f>C6/B6</f>
        <v>0.558823529411765</v>
      </c>
      <c r="F6" s="8">
        <v>2</v>
      </c>
    </row>
    <row r="7" ht="35" customHeight="1" spans="1:6">
      <c r="A7" s="6" t="s">
        <v>224</v>
      </c>
      <c r="B7" s="6">
        <v>28</v>
      </c>
      <c r="C7" s="6">
        <v>15</v>
      </c>
      <c r="D7" s="7">
        <f>C7/B7</f>
        <v>0.535714285714286</v>
      </c>
      <c r="F7" s="2">
        <v>4</v>
      </c>
    </row>
    <row r="8" ht="35" customHeight="1" spans="1:6">
      <c r="A8" s="6" t="s">
        <v>267</v>
      </c>
      <c r="B8" s="6">
        <v>26</v>
      </c>
      <c r="C8" s="6">
        <v>14</v>
      </c>
      <c r="D8" s="7">
        <f>C8/B8</f>
        <v>0.538461538461538</v>
      </c>
      <c r="F8" s="8">
        <v>3</v>
      </c>
    </row>
    <row r="9" ht="35" customHeight="1" spans="1:6">
      <c r="A9" s="6" t="s">
        <v>227</v>
      </c>
      <c r="B9" s="6">
        <v>80</v>
      </c>
      <c r="C9" s="6">
        <v>11</v>
      </c>
      <c r="D9" s="7">
        <f>C9/B9</f>
        <v>0.1375</v>
      </c>
      <c r="F9" s="9">
        <v>10</v>
      </c>
    </row>
    <row r="10" ht="35" customHeight="1" spans="1:6">
      <c r="A10" s="6" t="s">
        <v>228</v>
      </c>
      <c r="B10" s="6">
        <v>68</v>
      </c>
      <c r="C10" s="6">
        <v>18</v>
      </c>
      <c r="D10" s="7">
        <f>C10/B10</f>
        <v>0.264705882352941</v>
      </c>
      <c r="F10" s="9">
        <v>8</v>
      </c>
    </row>
    <row r="11" ht="35" customHeight="1" spans="1:6">
      <c r="A11" s="6" t="s">
        <v>229</v>
      </c>
      <c r="B11" s="6">
        <v>50</v>
      </c>
      <c r="C11" s="6">
        <v>13</v>
      </c>
      <c r="D11" s="7">
        <f>C11/B11</f>
        <v>0.26</v>
      </c>
      <c r="F11" s="9">
        <v>9</v>
      </c>
    </row>
    <row r="12" ht="35" customHeight="1" spans="1:6">
      <c r="A12" s="6" t="s">
        <v>230</v>
      </c>
      <c r="B12" s="6">
        <v>80</v>
      </c>
      <c r="C12" s="6">
        <v>46</v>
      </c>
      <c r="D12" s="10">
        <f>C12/B12</f>
        <v>0.575</v>
      </c>
      <c r="F12" s="8">
        <v>1</v>
      </c>
    </row>
    <row r="14" ht="35" customHeight="1" spans="1:6">
      <c r="A14" s="6" t="s">
        <v>259</v>
      </c>
      <c r="B14" s="6">
        <v>1</v>
      </c>
      <c r="C14" s="6">
        <v>0</v>
      </c>
      <c r="D14" s="7"/>
      <c r="F14" s="9"/>
    </row>
    <row r="15" ht="35" customHeight="1" spans="1:6">
      <c r="A15" s="6" t="s">
        <v>231</v>
      </c>
      <c r="B15" s="6">
        <v>5</v>
      </c>
      <c r="C15" s="6">
        <v>0</v>
      </c>
      <c r="D15" s="7"/>
      <c r="F15" s="9"/>
    </row>
    <row r="16" ht="35" customHeight="1" spans="1:6">
      <c r="A16" s="6" t="s">
        <v>233</v>
      </c>
      <c r="B16" s="6">
        <v>2</v>
      </c>
      <c r="C16" s="6">
        <v>2</v>
      </c>
      <c r="D16" s="7"/>
      <c r="F16" s="9"/>
    </row>
    <row r="17" ht="35" customHeight="1" spans="1:6">
      <c r="A17" s="6" t="s">
        <v>235</v>
      </c>
      <c r="B17" s="6">
        <v>1</v>
      </c>
      <c r="C17" s="6">
        <v>1</v>
      </c>
      <c r="D17" s="7"/>
      <c r="F17" s="9"/>
    </row>
    <row r="18" ht="32" customHeight="1" spans="1:4">
      <c r="A18" s="2" t="s">
        <v>260</v>
      </c>
      <c r="B18" s="2">
        <v>3</v>
      </c>
      <c r="C18" s="2">
        <v>0</v>
      </c>
      <c r="D18" s="11"/>
    </row>
    <row r="19" ht="32" customHeight="1" spans="1:4">
      <c r="A19" s="2" t="s">
        <v>237</v>
      </c>
      <c r="B19" s="2">
        <v>1</v>
      </c>
      <c r="C19" s="2">
        <v>0</v>
      </c>
      <c r="D19" s="11"/>
    </row>
    <row r="20" ht="32" customHeight="1" spans="1:4">
      <c r="A20" s="2" t="s">
        <v>239</v>
      </c>
      <c r="B20" s="2">
        <v>4</v>
      </c>
      <c r="C20" s="2">
        <v>0</v>
      </c>
      <c r="D20" s="11"/>
    </row>
    <row r="21" ht="32" customHeight="1" spans="1:4">
      <c r="A21" s="2" t="s">
        <v>268</v>
      </c>
      <c r="B21" s="2">
        <v>1</v>
      </c>
      <c r="C21" s="2">
        <v>0</v>
      </c>
      <c r="D21" s="11"/>
    </row>
    <row r="22" ht="32" customHeight="1" spans="1:4">
      <c r="A22" s="2" t="s">
        <v>269</v>
      </c>
      <c r="B22" s="2">
        <v>4</v>
      </c>
      <c r="C22" s="2">
        <v>0</v>
      </c>
      <c r="D22" s="11"/>
    </row>
    <row r="23" spans="4:4">
      <c r="D23" s="1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具体项目表</vt:lpstr>
      <vt:lpstr>汇总</vt:lpstr>
      <vt:lpstr>分行业</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安子</cp:lastModifiedBy>
  <dcterms:created xsi:type="dcterms:W3CDTF">2019-02-12T03:28:00Z</dcterms:created>
  <dcterms:modified xsi:type="dcterms:W3CDTF">2025-10-29T03:10:21Z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386DBE9383A44E89B5079D73A50C1C2D_13</vt:lpwstr>
  </property>
  <property fmtid="{D5CDD505-2E9C-101B-9397-08002B2CF9AE}" pid="4" name="KSOReadingLayout">
    <vt:bool>true</vt:bool>
  </property>
</Properties>
</file>